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https://vinnuhusid-my.sharepoint.com/personal/mikkjal_industry_fo1/Documents/Desktop/2024/Havbúnaðarfelagið/Tøkan 2024/"/>
    </mc:Choice>
  </mc:AlternateContent>
  <xr:revisionPtr revIDLastSave="1372" documentId="13_ncr:1_{52A5F2A3-5243-4E80-9866-DEB32712C1B3}" xr6:coauthVersionLast="47" xr6:coauthVersionMax="47" xr10:uidLastSave="{267F8A44-4842-42EA-989E-D09F073C4A1A}"/>
  <bookViews>
    <workbookView xWindow="17505" yWindow="285" windowWidth="24765" windowHeight="20265" xr2:uid="{00000000-000D-0000-FFFF-FFFF00000000}"/>
  </bookViews>
  <sheets>
    <sheet name="2024" sheetId="16" r:id="rId1"/>
    <sheet name="2023" sheetId="15" r:id="rId2"/>
    <sheet name="2022" sheetId="14" r:id="rId3"/>
    <sheet name="2021" sheetId="13" r:id="rId4"/>
    <sheet name="2020" sheetId="12" r:id="rId5"/>
    <sheet name="2019" sheetId="11" r:id="rId6"/>
    <sheet name="2018" sheetId="10" r:id="rId7"/>
    <sheet name="2017" sheetId="8" r:id="rId8"/>
    <sheet name="2016" sheetId="7" r:id="rId9"/>
    <sheet name="2015" sheetId="6" r:id="rId10"/>
    <sheet name="2014" sheetId="2" r:id="rId11"/>
    <sheet name="2013" sheetId="5" r:id="rId12"/>
    <sheet name="2012" sheetId="4" r:id="rId13"/>
    <sheet name="2011" sheetId="3" r:id="rId1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5" i="16" l="1"/>
  <c r="K6" i="16"/>
  <c r="K7" i="16"/>
  <c r="K8" i="16"/>
  <c r="K9" i="16"/>
  <c r="K10" i="16"/>
  <c r="M10" i="16" s="1"/>
  <c r="K11" i="16"/>
  <c r="K12" i="16"/>
  <c r="K13" i="16"/>
  <c r="M13" i="16" s="1"/>
  <c r="K14" i="16"/>
  <c r="K15" i="16"/>
  <c r="K16" i="16"/>
  <c r="M16" i="16" s="1"/>
  <c r="K17" i="16"/>
  <c r="M17" i="16" s="1"/>
  <c r="K20" i="16"/>
  <c r="K21" i="16"/>
  <c r="M21" i="16" s="1"/>
  <c r="K22" i="16"/>
  <c r="M22" i="16" s="1"/>
  <c r="K23" i="16"/>
  <c r="M23" i="16" s="1"/>
  <c r="K24" i="16"/>
  <c r="M24" i="16" s="1"/>
  <c r="K25" i="16"/>
  <c r="M25" i="16" s="1"/>
  <c r="K26" i="16"/>
  <c r="M26" i="16" s="1"/>
  <c r="K27" i="16"/>
  <c r="M27" i="16" s="1"/>
  <c r="K28" i="16"/>
  <c r="M28" i="16" s="1"/>
  <c r="K29" i="16"/>
  <c r="M29" i="16" s="1"/>
  <c r="K30" i="16"/>
  <c r="M30" i="16" s="1"/>
  <c r="K31" i="16"/>
  <c r="M31" i="16" s="1"/>
  <c r="K32" i="16"/>
  <c r="M32" i="16" s="1"/>
  <c r="K36" i="16"/>
  <c r="K35" i="16"/>
  <c r="K37" i="16"/>
  <c r="K38" i="16"/>
  <c r="K39" i="16"/>
  <c r="K41" i="16"/>
  <c r="K42" i="16"/>
  <c r="K43" i="16"/>
  <c r="K44" i="16"/>
  <c r="K45" i="16"/>
  <c r="K46" i="16"/>
  <c r="K47" i="16"/>
  <c r="K50" i="16"/>
  <c r="M50" i="16" s="1"/>
  <c r="K51" i="16"/>
  <c r="M51" i="16" s="1"/>
  <c r="K52" i="16"/>
  <c r="M52" i="16" s="1"/>
  <c r="K53" i="16"/>
  <c r="M53" i="16" s="1"/>
  <c r="K54" i="16"/>
  <c r="M54" i="16" s="1"/>
  <c r="K55" i="16"/>
  <c r="M55" i="16" s="1"/>
  <c r="K56" i="16"/>
  <c r="M56" i="16" s="1"/>
  <c r="K57" i="16"/>
  <c r="M57" i="16" s="1"/>
  <c r="K58" i="16"/>
  <c r="M58" i="16" s="1"/>
  <c r="K59" i="16"/>
  <c r="M59" i="16" s="1"/>
  <c r="K60" i="16"/>
  <c r="M60" i="16" s="1"/>
  <c r="K61" i="16"/>
  <c r="M61" i="16" s="1"/>
  <c r="K62" i="16"/>
  <c r="M62" i="16" s="1"/>
  <c r="L63" i="16"/>
  <c r="L49" i="16" s="1"/>
  <c r="J63" i="16"/>
  <c r="J49" i="16" s="1"/>
  <c r="I63" i="16"/>
  <c r="I49" i="16" s="1"/>
  <c r="H63" i="16"/>
  <c r="H49" i="16" s="1"/>
  <c r="G63" i="16"/>
  <c r="G49" i="16" s="1"/>
  <c r="F63" i="16"/>
  <c r="F49" i="16" s="1"/>
  <c r="E63" i="16"/>
  <c r="E49" i="16" s="1"/>
  <c r="D63" i="16"/>
  <c r="D49" i="16" s="1"/>
  <c r="C63" i="16"/>
  <c r="C49" i="16" s="1"/>
  <c r="B63" i="16"/>
  <c r="L48" i="16"/>
  <c r="L34" i="16" s="1"/>
  <c r="J48" i="16"/>
  <c r="J34" i="16" s="1"/>
  <c r="I48" i="16"/>
  <c r="I34" i="16" s="1"/>
  <c r="H48" i="16"/>
  <c r="H34" i="16" s="1"/>
  <c r="G48" i="16"/>
  <c r="G34" i="16" s="1"/>
  <c r="F48" i="16"/>
  <c r="F34" i="16" s="1"/>
  <c r="E48" i="16"/>
  <c r="E34" i="16" s="1"/>
  <c r="D48" i="16"/>
  <c r="D34" i="16" s="1"/>
  <c r="C48" i="16"/>
  <c r="C34" i="16" s="1"/>
  <c r="B48" i="16"/>
  <c r="B34" i="16" s="1"/>
  <c r="L33" i="16"/>
  <c r="L19" i="16" s="1"/>
  <c r="J33" i="16"/>
  <c r="J19" i="16" s="1"/>
  <c r="I33" i="16"/>
  <c r="I19" i="16" s="1"/>
  <c r="H33" i="16"/>
  <c r="H19" i="16" s="1"/>
  <c r="G33" i="16"/>
  <c r="G19" i="16" s="1"/>
  <c r="F33" i="16"/>
  <c r="F19" i="16" s="1"/>
  <c r="E33" i="16"/>
  <c r="E19" i="16" s="1"/>
  <c r="D33" i="16"/>
  <c r="D19" i="16" s="1"/>
  <c r="C33" i="16"/>
  <c r="C19" i="16" s="1"/>
  <c r="B33" i="16"/>
  <c r="B19" i="16" s="1"/>
  <c r="L18" i="16"/>
  <c r="L4" i="16" s="1"/>
  <c r="J18" i="16"/>
  <c r="J4" i="16" s="1"/>
  <c r="I18" i="16"/>
  <c r="I4" i="16" s="1"/>
  <c r="H18" i="16"/>
  <c r="H4" i="16" s="1"/>
  <c r="G18" i="16"/>
  <c r="G4" i="16" s="1"/>
  <c r="F18" i="16"/>
  <c r="F4" i="16" s="1"/>
  <c r="E18" i="16"/>
  <c r="E4" i="16" s="1"/>
  <c r="D18" i="16"/>
  <c r="D4" i="16" s="1"/>
  <c r="C18" i="16"/>
  <c r="C4" i="16" s="1"/>
  <c r="B18" i="16"/>
  <c r="B4" i="16" s="1"/>
  <c r="M15" i="16"/>
  <c r="M14" i="16"/>
  <c r="M12" i="16"/>
  <c r="M11" i="16"/>
  <c r="M9" i="16"/>
  <c r="M8" i="16"/>
  <c r="M7" i="16"/>
  <c r="M6" i="16"/>
  <c r="M5" i="16"/>
  <c r="L33" i="15"/>
  <c r="L19" i="15" s="1"/>
  <c r="K16" i="15"/>
  <c r="M16" i="15" s="1"/>
  <c r="K15" i="15"/>
  <c r="M15" i="15" s="1"/>
  <c r="K14" i="15"/>
  <c r="M14" i="15" s="1"/>
  <c r="K13" i="15"/>
  <c r="M13" i="15" s="1"/>
  <c r="K12" i="15"/>
  <c r="M12" i="15" s="1"/>
  <c r="K11" i="15"/>
  <c r="M11" i="15" s="1"/>
  <c r="K10" i="15"/>
  <c r="M10" i="15" s="1"/>
  <c r="K9" i="15"/>
  <c r="M9" i="15" s="1"/>
  <c r="K8" i="15"/>
  <c r="M8" i="15" s="1"/>
  <c r="K7" i="15"/>
  <c r="M7" i="15" s="1"/>
  <c r="K6" i="15"/>
  <c r="K5" i="15"/>
  <c r="M5" i="15" s="1"/>
  <c r="L18" i="15"/>
  <c r="L4" i="15" s="1"/>
  <c r="K17" i="15"/>
  <c r="M17" i="15" s="1"/>
  <c r="K25" i="15"/>
  <c r="K20" i="15"/>
  <c r="K21" i="15"/>
  <c r="M21" i="15" s="1"/>
  <c r="K22" i="15"/>
  <c r="M22" i="15" s="1"/>
  <c r="K23" i="15"/>
  <c r="M23" i="15" s="1"/>
  <c r="K24" i="15"/>
  <c r="M24" i="15" s="1"/>
  <c r="M25" i="15"/>
  <c r="K26" i="15"/>
  <c r="M26" i="15" s="1"/>
  <c r="K27" i="15"/>
  <c r="M27" i="15" s="1"/>
  <c r="K28" i="15"/>
  <c r="M28" i="15" s="1"/>
  <c r="K29" i="15"/>
  <c r="M29" i="15" s="1"/>
  <c r="K30" i="15"/>
  <c r="M30" i="15" s="1"/>
  <c r="K31" i="15"/>
  <c r="K32" i="15"/>
  <c r="K36" i="15"/>
  <c r="M36" i="15" s="1"/>
  <c r="K35" i="15"/>
  <c r="M35" i="15" s="1"/>
  <c r="K37" i="15"/>
  <c r="M37" i="15" s="1"/>
  <c r="K38" i="15"/>
  <c r="M38" i="15" s="1"/>
  <c r="K39" i="15"/>
  <c r="M39" i="15" s="1"/>
  <c r="K40" i="15"/>
  <c r="M40" i="15" s="1"/>
  <c r="K41" i="15"/>
  <c r="M41" i="15" s="1"/>
  <c r="K42" i="15"/>
  <c r="M42" i="15" s="1"/>
  <c r="K43" i="15"/>
  <c r="M43" i="15" s="1"/>
  <c r="K44" i="15"/>
  <c r="M44" i="15" s="1"/>
  <c r="K45" i="15"/>
  <c r="M45" i="15" s="1"/>
  <c r="K46" i="15"/>
  <c r="K47" i="15"/>
  <c r="M47" i="15" s="1"/>
  <c r="K50" i="15"/>
  <c r="M50" i="15" s="1"/>
  <c r="K51" i="15"/>
  <c r="M51" i="15" s="1"/>
  <c r="K52" i="15"/>
  <c r="M52" i="15" s="1"/>
  <c r="K53" i="15"/>
  <c r="M53" i="15" s="1"/>
  <c r="K54" i="15"/>
  <c r="M54" i="15" s="1"/>
  <c r="K55" i="15"/>
  <c r="M55" i="15" s="1"/>
  <c r="K56" i="15"/>
  <c r="M56" i="15" s="1"/>
  <c r="K57" i="15"/>
  <c r="M57" i="15" s="1"/>
  <c r="K58" i="15"/>
  <c r="M58" i="15" s="1"/>
  <c r="K59" i="15"/>
  <c r="M59" i="15" s="1"/>
  <c r="K60" i="15"/>
  <c r="M60" i="15" s="1"/>
  <c r="K61" i="15"/>
  <c r="M61" i="15" s="1"/>
  <c r="K62" i="15"/>
  <c r="L63" i="15"/>
  <c r="L49" i="15" s="1"/>
  <c r="J63" i="15"/>
  <c r="J49" i="15" s="1"/>
  <c r="I63" i="15"/>
  <c r="I49" i="15" s="1"/>
  <c r="H63" i="15"/>
  <c r="H49" i="15" s="1"/>
  <c r="G63" i="15"/>
  <c r="G49" i="15" s="1"/>
  <c r="F63" i="15"/>
  <c r="F49" i="15" s="1"/>
  <c r="E63" i="15"/>
  <c r="E49" i="15" s="1"/>
  <c r="D63" i="15"/>
  <c r="D49" i="15" s="1"/>
  <c r="C63" i="15"/>
  <c r="C49" i="15" s="1"/>
  <c r="B63" i="15"/>
  <c r="B49" i="15" s="1"/>
  <c r="M62" i="15"/>
  <c r="L48" i="15"/>
  <c r="L34" i="15" s="1"/>
  <c r="J48" i="15"/>
  <c r="J34" i="15" s="1"/>
  <c r="I48" i="15"/>
  <c r="I34" i="15" s="1"/>
  <c r="H48" i="15"/>
  <c r="H34" i="15" s="1"/>
  <c r="G48" i="15"/>
  <c r="F48" i="15"/>
  <c r="F34" i="15" s="1"/>
  <c r="E48" i="15"/>
  <c r="E34" i="15" s="1"/>
  <c r="D48" i="15"/>
  <c r="D34" i="15" s="1"/>
  <c r="C48" i="15"/>
  <c r="C34" i="15" s="1"/>
  <c r="B48" i="15"/>
  <c r="B34" i="15" s="1"/>
  <c r="M46" i="15"/>
  <c r="J33" i="15"/>
  <c r="J19" i="15" s="1"/>
  <c r="I33" i="15"/>
  <c r="I19" i="15" s="1"/>
  <c r="H33" i="15"/>
  <c r="H19" i="15" s="1"/>
  <c r="G33" i="15"/>
  <c r="G19" i="15" s="1"/>
  <c r="F33" i="15"/>
  <c r="F19" i="15" s="1"/>
  <c r="E33" i="15"/>
  <c r="E19" i="15" s="1"/>
  <c r="D33" i="15"/>
  <c r="D19" i="15" s="1"/>
  <c r="C33" i="15"/>
  <c r="C19" i="15" s="1"/>
  <c r="B33" i="15"/>
  <c r="B19" i="15" s="1"/>
  <c r="K19" i="15" s="1"/>
  <c r="M32" i="15"/>
  <c r="M31" i="15"/>
  <c r="J18" i="15"/>
  <c r="J4" i="15" s="1"/>
  <c r="I18" i="15"/>
  <c r="I4" i="15" s="1"/>
  <c r="H18" i="15"/>
  <c r="H4" i="15" s="1"/>
  <c r="G18" i="15"/>
  <c r="G4" i="15" s="1"/>
  <c r="F18" i="15"/>
  <c r="F4" i="15" s="1"/>
  <c r="E18" i="15"/>
  <c r="E4" i="15" s="1"/>
  <c r="D18" i="15"/>
  <c r="D4" i="15" s="1"/>
  <c r="C18" i="15"/>
  <c r="C4" i="15" s="1"/>
  <c r="B18" i="15"/>
  <c r="B4" i="15" s="1"/>
  <c r="K5" i="14"/>
  <c r="M5" i="14" s="1"/>
  <c r="K6" i="14"/>
  <c r="M6" i="14" s="1"/>
  <c r="K7" i="14"/>
  <c r="M7" i="14" s="1"/>
  <c r="K8" i="14"/>
  <c r="M8" i="14" s="1"/>
  <c r="K9" i="14"/>
  <c r="M9" i="14" s="1"/>
  <c r="K10" i="14"/>
  <c r="M10" i="14" s="1"/>
  <c r="K11" i="14"/>
  <c r="M11" i="14" s="1"/>
  <c r="K12" i="14"/>
  <c r="M12" i="14" s="1"/>
  <c r="K13" i="14"/>
  <c r="M13" i="14" s="1"/>
  <c r="K14" i="14"/>
  <c r="M14" i="14" s="1"/>
  <c r="K15" i="14"/>
  <c r="M15" i="14" s="1"/>
  <c r="K16" i="14"/>
  <c r="M16" i="14" s="1"/>
  <c r="K17" i="14"/>
  <c r="M17" i="14" s="1"/>
  <c r="K21" i="14"/>
  <c r="M21" i="14" s="1"/>
  <c r="B33" i="14"/>
  <c r="B19" i="14" s="1"/>
  <c r="K32" i="14"/>
  <c r="L33" i="14"/>
  <c r="L19" i="14" s="1"/>
  <c r="K20" i="14"/>
  <c r="K22" i="14"/>
  <c r="M22" i="14" s="1"/>
  <c r="K23" i="14"/>
  <c r="K24" i="14"/>
  <c r="K25" i="14"/>
  <c r="K26" i="14"/>
  <c r="K27" i="14"/>
  <c r="K28" i="14"/>
  <c r="K29" i="14"/>
  <c r="K30" i="14"/>
  <c r="K31" i="14"/>
  <c r="K37" i="14"/>
  <c r="K35" i="14"/>
  <c r="K36" i="14"/>
  <c r="M36" i="14" s="1"/>
  <c r="K38" i="14"/>
  <c r="M38" i="14" s="1"/>
  <c r="K39" i="14"/>
  <c r="M39" i="14" s="1"/>
  <c r="K40" i="14"/>
  <c r="M40" i="14" s="1"/>
  <c r="K41" i="14"/>
  <c r="M41" i="14" s="1"/>
  <c r="K42" i="14"/>
  <c r="M42" i="14" s="1"/>
  <c r="K43" i="14"/>
  <c r="M43" i="14" s="1"/>
  <c r="K44" i="14"/>
  <c r="M44" i="14" s="1"/>
  <c r="K45" i="14"/>
  <c r="M45" i="14" s="1"/>
  <c r="K46" i="14"/>
  <c r="K47" i="14"/>
  <c r="M47" i="14" s="1"/>
  <c r="L63" i="14"/>
  <c r="K50" i="14"/>
  <c r="M50" i="14" s="1"/>
  <c r="K51" i="14"/>
  <c r="M51" i="14" s="1"/>
  <c r="K52" i="14"/>
  <c r="M52" i="14" s="1"/>
  <c r="K53" i="14"/>
  <c r="M53" i="14" s="1"/>
  <c r="K54" i="14"/>
  <c r="M54" i="14" s="1"/>
  <c r="K55" i="14"/>
  <c r="M55" i="14" s="1"/>
  <c r="K56" i="14"/>
  <c r="M56" i="14" s="1"/>
  <c r="K57" i="14"/>
  <c r="M57" i="14" s="1"/>
  <c r="K58" i="14"/>
  <c r="M58" i="14" s="1"/>
  <c r="K59" i="14"/>
  <c r="M59" i="14" s="1"/>
  <c r="K60" i="14"/>
  <c r="K61" i="14"/>
  <c r="M61" i="14" s="1"/>
  <c r="K62" i="14"/>
  <c r="M62" i="14" s="1"/>
  <c r="K16" i="13"/>
  <c r="J63" i="14"/>
  <c r="J49" i="14" s="1"/>
  <c r="I63" i="14"/>
  <c r="I49" i="14" s="1"/>
  <c r="H63" i="14"/>
  <c r="H49" i="14" s="1"/>
  <c r="G63" i="14"/>
  <c r="G49" i="14" s="1"/>
  <c r="F63" i="14"/>
  <c r="E63" i="14"/>
  <c r="E49" i="14" s="1"/>
  <c r="D63" i="14"/>
  <c r="D49" i="14" s="1"/>
  <c r="C63" i="14"/>
  <c r="C49" i="14" s="1"/>
  <c r="B63" i="14"/>
  <c r="B49" i="14" s="1"/>
  <c r="L48" i="14"/>
  <c r="L34" i="14" s="1"/>
  <c r="J48" i="14"/>
  <c r="I48" i="14"/>
  <c r="I34" i="14" s="1"/>
  <c r="H48" i="14"/>
  <c r="G48" i="14"/>
  <c r="G34" i="14" s="1"/>
  <c r="F48" i="14"/>
  <c r="F34" i="14" s="1"/>
  <c r="E48" i="14"/>
  <c r="E34" i="14" s="1"/>
  <c r="D48" i="14"/>
  <c r="C48" i="14"/>
  <c r="C34" i="14" s="1"/>
  <c r="B48" i="14"/>
  <c r="B34" i="14" s="1"/>
  <c r="M46" i="14"/>
  <c r="J33" i="14"/>
  <c r="J19" i="14" s="1"/>
  <c r="I33" i="14"/>
  <c r="I19" i="14" s="1"/>
  <c r="H33" i="14"/>
  <c r="H19" i="14" s="1"/>
  <c r="G33" i="14"/>
  <c r="G19" i="14" s="1"/>
  <c r="F33" i="14"/>
  <c r="F19" i="14" s="1"/>
  <c r="E33" i="14"/>
  <c r="E19" i="14" s="1"/>
  <c r="D33" i="14"/>
  <c r="D19" i="14" s="1"/>
  <c r="C33" i="14"/>
  <c r="C19" i="14" s="1"/>
  <c r="L18" i="14"/>
  <c r="L4" i="14" s="1"/>
  <c r="J18" i="14"/>
  <c r="J4" i="14" s="1"/>
  <c r="I18" i="14"/>
  <c r="I4" i="14" s="1"/>
  <c r="H18" i="14"/>
  <c r="H4" i="14" s="1"/>
  <c r="G18" i="14"/>
  <c r="G4" i="14" s="1"/>
  <c r="F18" i="14"/>
  <c r="F4" i="14" s="1"/>
  <c r="E18" i="14"/>
  <c r="E4" i="14" s="1"/>
  <c r="D18" i="14"/>
  <c r="D4" i="14" s="1"/>
  <c r="C18" i="14"/>
  <c r="C4" i="14" s="1"/>
  <c r="B18" i="14"/>
  <c r="B4" i="14" s="1"/>
  <c r="K4" i="13"/>
  <c r="M4" i="13" s="1"/>
  <c r="K5" i="13"/>
  <c r="M5" i="13" s="1"/>
  <c r="K6" i="13"/>
  <c r="M6" i="13" s="1"/>
  <c r="K7" i="13"/>
  <c r="M7" i="13" s="1"/>
  <c r="K8" i="13"/>
  <c r="M8" i="13" s="1"/>
  <c r="K9" i="13"/>
  <c r="M9" i="13" s="1"/>
  <c r="K10" i="13"/>
  <c r="M10" i="13" s="1"/>
  <c r="K11" i="13"/>
  <c r="K12" i="13"/>
  <c r="M12" i="13" s="1"/>
  <c r="K13" i="13"/>
  <c r="M13" i="13" s="1"/>
  <c r="K14" i="13"/>
  <c r="K15" i="13"/>
  <c r="M11" i="13"/>
  <c r="K19" i="13"/>
  <c r="K20" i="13"/>
  <c r="K21" i="13"/>
  <c r="K22" i="13"/>
  <c r="K23" i="13"/>
  <c r="K24" i="13"/>
  <c r="K25" i="13"/>
  <c r="K26" i="13"/>
  <c r="K27" i="13"/>
  <c r="K28" i="13"/>
  <c r="K29" i="13"/>
  <c r="K30" i="13"/>
  <c r="L32" i="13"/>
  <c r="L18" i="13" s="1"/>
  <c r="K31" i="13"/>
  <c r="K34" i="13"/>
  <c r="M34" i="13" s="1"/>
  <c r="K35" i="13"/>
  <c r="M35" i="13" s="1"/>
  <c r="K36" i="13"/>
  <c r="M36" i="13" s="1"/>
  <c r="K37" i="13"/>
  <c r="M37" i="13" s="1"/>
  <c r="K38" i="13"/>
  <c r="M38" i="13" s="1"/>
  <c r="K39" i="13"/>
  <c r="M39" i="13" s="1"/>
  <c r="K40" i="13"/>
  <c r="M40" i="13" s="1"/>
  <c r="K41" i="13"/>
  <c r="M41" i="13" s="1"/>
  <c r="K42" i="13"/>
  <c r="M42" i="13" s="1"/>
  <c r="K43" i="13"/>
  <c r="M43" i="13" s="1"/>
  <c r="K44" i="13"/>
  <c r="M44" i="13" s="1"/>
  <c r="K45" i="13"/>
  <c r="M45" i="13" s="1"/>
  <c r="K46" i="13"/>
  <c r="M46" i="13" s="1"/>
  <c r="K51" i="13"/>
  <c r="M51" i="13" s="1"/>
  <c r="K49" i="13"/>
  <c r="M49" i="13" s="1"/>
  <c r="K50" i="13"/>
  <c r="M50" i="13" s="1"/>
  <c r="K52" i="13"/>
  <c r="M52" i="13" s="1"/>
  <c r="K53" i="13"/>
  <c r="M53" i="13" s="1"/>
  <c r="K54" i="13"/>
  <c r="M54" i="13" s="1"/>
  <c r="K55" i="13"/>
  <c r="M55" i="13" s="1"/>
  <c r="K56" i="13"/>
  <c r="M56" i="13" s="1"/>
  <c r="K57" i="13"/>
  <c r="M57" i="13" s="1"/>
  <c r="K58" i="13"/>
  <c r="M58" i="13" s="1"/>
  <c r="K59" i="13"/>
  <c r="M59" i="13" s="1"/>
  <c r="K60" i="13"/>
  <c r="M60" i="13" s="1"/>
  <c r="K61" i="13"/>
  <c r="M61" i="13" s="1"/>
  <c r="L62" i="13"/>
  <c r="L48" i="13" s="1"/>
  <c r="J62" i="13"/>
  <c r="J48" i="13" s="1"/>
  <c r="I62" i="13"/>
  <c r="I48" i="13" s="1"/>
  <c r="H62" i="13"/>
  <c r="H48" i="13" s="1"/>
  <c r="G62" i="13"/>
  <c r="G48" i="13" s="1"/>
  <c r="F62" i="13"/>
  <c r="F48" i="13" s="1"/>
  <c r="E62" i="13"/>
  <c r="E48" i="13" s="1"/>
  <c r="D62" i="13"/>
  <c r="D48" i="13" s="1"/>
  <c r="C62" i="13"/>
  <c r="C48" i="13" s="1"/>
  <c r="B62" i="13"/>
  <c r="B48" i="13" s="1"/>
  <c r="L47" i="13"/>
  <c r="J47" i="13"/>
  <c r="J33" i="13" s="1"/>
  <c r="I47" i="13"/>
  <c r="I33" i="13" s="1"/>
  <c r="H47" i="13"/>
  <c r="G47" i="13"/>
  <c r="G33" i="13" s="1"/>
  <c r="F47" i="13"/>
  <c r="F33" i="13" s="1"/>
  <c r="E47" i="13"/>
  <c r="E33" i="13" s="1"/>
  <c r="D47" i="13"/>
  <c r="C47" i="13"/>
  <c r="C33" i="13" s="1"/>
  <c r="B47" i="13"/>
  <c r="B33" i="13" s="1"/>
  <c r="J32" i="13"/>
  <c r="J18" i="13" s="1"/>
  <c r="I32" i="13"/>
  <c r="I18" i="13" s="1"/>
  <c r="H32" i="13"/>
  <c r="H18" i="13" s="1"/>
  <c r="G32" i="13"/>
  <c r="G18" i="13" s="1"/>
  <c r="F32" i="13"/>
  <c r="F18" i="13" s="1"/>
  <c r="E32" i="13"/>
  <c r="E18" i="13" s="1"/>
  <c r="D32" i="13"/>
  <c r="D18" i="13" s="1"/>
  <c r="C32" i="13"/>
  <c r="C18" i="13" s="1"/>
  <c r="B32" i="13"/>
  <c r="B18" i="13" s="1"/>
  <c r="L17" i="13"/>
  <c r="L3" i="13" s="1"/>
  <c r="J17" i="13"/>
  <c r="J3" i="13" s="1"/>
  <c r="I17" i="13"/>
  <c r="I3" i="13" s="1"/>
  <c r="H17" i="13"/>
  <c r="H3" i="13" s="1"/>
  <c r="G17" i="13"/>
  <c r="G3" i="13" s="1"/>
  <c r="F17" i="13"/>
  <c r="F3" i="13" s="1"/>
  <c r="E17" i="13"/>
  <c r="E3" i="13" s="1"/>
  <c r="D17" i="13"/>
  <c r="D3" i="13" s="1"/>
  <c r="C17" i="13"/>
  <c r="C3" i="13" s="1"/>
  <c r="B17" i="13"/>
  <c r="B3" i="13" s="1"/>
  <c r="L21" i="12"/>
  <c r="L67" i="12" s="1"/>
  <c r="M7" i="12"/>
  <c r="K7" i="12"/>
  <c r="C21" i="12"/>
  <c r="D21" i="12"/>
  <c r="E21" i="12"/>
  <c r="F21" i="12"/>
  <c r="G21" i="12"/>
  <c r="H21" i="12"/>
  <c r="I21" i="12"/>
  <c r="J21" i="12"/>
  <c r="B21" i="12"/>
  <c r="K18" i="16" l="1"/>
  <c r="M36" i="16"/>
  <c r="M35" i="16"/>
  <c r="K19" i="16"/>
  <c r="M19" i="16" s="1"/>
  <c r="F64" i="16"/>
  <c r="F3" i="16" s="1"/>
  <c r="K33" i="16"/>
  <c r="M33" i="16" s="1"/>
  <c r="G64" i="16"/>
  <c r="G3" i="16" s="1"/>
  <c r="B64" i="16"/>
  <c r="B3" i="16" s="1"/>
  <c r="L64" i="16"/>
  <c r="L3" i="16" s="1"/>
  <c r="H64" i="16"/>
  <c r="H3" i="16" s="1"/>
  <c r="M20" i="16"/>
  <c r="I64" i="16"/>
  <c r="I3" i="16" s="1"/>
  <c r="D64" i="16"/>
  <c r="D3" i="16" s="1"/>
  <c r="J64" i="16"/>
  <c r="J3" i="16" s="1"/>
  <c r="K63" i="16"/>
  <c r="E64" i="16"/>
  <c r="E3" i="16" s="1"/>
  <c r="B49" i="16"/>
  <c r="C64" i="16"/>
  <c r="C3" i="16" s="1"/>
  <c r="K18" i="15"/>
  <c r="K4" i="15" s="1"/>
  <c r="M4" i="15" s="1"/>
  <c r="K33" i="15"/>
  <c r="M33" i="15" s="1"/>
  <c r="K48" i="15"/>
  <c r="K34" i="15" s="1"/>
  <c r="M34" i="15" s="1"/>
  <c r="L64" i="15"/>
  <c r="L3" i="15" s="1"/>
  <c r="G64" i="15"/>
  <c r="G3" i="15" s="1"/>
  <c r="C64" i="15"/>
  <c r="C3" i="15" s="1"/>
  <c r="F64" i="15"/>
  <c r="F3" i="15" s="1"/>
  <c r="I64" i="15"/>
  <c r="I3" i="15" s="1"/>
  <c r="M19" i="15"/>
  <c r="H64" i="15"/>
  <c r="H3" i="15" s="1"/>
  <c r="M6" i="15"/>
  <c r="M20" i="15"/>
  <c r="G34" i="15"/>
  <c r="B64" i="15"/>
  <c r="B3" i="15" s="1"/>
  <c r="D64" i="15"/>
  <c r="D3" i="15" s="1"/>
  <c r="J64" i="15"/>
  <c r="J3" i="15" s="1"/>
  <c r="K63" i="15"/>
  <c r="E64" i="15"/>
  <c r="E3" i="15" s="1"/>
  <c r="K33" i="14"/>
  <c r="K48" i="14"/>
  <c r="M37" i="14"/>
  <c r="M24" i="14"/>
  <c r="M23" i="14"/>
  <c r="M25" i="14"/>
  <c r="K63" i="14"/>
  <c r="M63" i="14" s="1"/>
  <c r="M60" i="14"/>
  <c r="L49" i="14"/>
  <c r="D64" i="14"/>
  <c r="D3" i="14" s="1"/>
  <c r="J64" i="14"/>
  <c r="J3" i="14" s="1"/>
  <c r="G64" i="14"/>
  <c r="G3" i="14" s="1"/>
  <c r="K19" i="14"/>
  <c r="M19" i="14" s="1"/>
  <c r="D34" i="14"/>
  <c r="K34" i="14"/>
  <c r="M34" i="14" s="1"/>
  <c r="H64" i="14"/>
  <c r="H3" i="14" s="1"/>
  <c r="F64" i="14"/>
  <c r="F3" i="14" s="1"/>
  <c r="M35" i="14"/>
  <c r="C64" i="14"/>
  <c r="C3" i="14" s="1"/>
  <c r="I64" i="14"/>
  <c r="I3" i="14" s="1"/>
  <c r="L64" i="14"/>
  <c r="L3" i="14" s="1"/>
  <c r="J34" i="14"/>
  <c r="M20" i="14"/>
  <c r="B64" i="14"/>
  <c r="B3" i="14" s="1"/>
  <c r="H34" i="14"/>
  <c r="F49" i="14"/>
  <c r="K18" i="14"/>
  <c r="E64" i="14"/>
  <c r="E3" i="14" s="1"/>
  <c r="L63" i="13"/>
  <c r="K17" i="13"/>
  <c r="K3" i="13" s="1"/>
  <c r="M16" i="13" s="1"/>
  <c r="K32" i="13"/>
  <c r="K18" i="13"/>
  <c r="K47" i="13"/>
  <c r="K33" i="13" s="1"/>
  <c r="D63" i="13"/>
  <c r="D2" i="13" s="1"/>
  <c r="H63" i="13"/>
  <c r="H2" i="13" s="1"/>
  <c r="L2" i="13"/>
  <c r="E63" i="13"/>
  <c r="E2" i="13" s="1"/>
  <c r="I63" i="13"/>
  <c r="I2" i="13" s="1"/>
  <c r="B63" i="13"/>
  <c r="B2" i="13" s="1"/>
  <c r="F63" i="13"/>
  <c r="F2" i="13" s="1"/>
  <c r="J63" i="13"/>
  <c r="J2" i="13" s="1"/>
  <c r="K62" i="13"/>
  <c r="C63" i="13"/>
  <c r="C2" i="13" s="1"/>
  <c r="G63" i="13"/>
  <c r="G2" i="13" s="1"/>
  <c r="D33" i="13"/>
  <c r="H33" i="13"/>
  <c r="L33" i="13"/>
  <c r="K20" i="12"/>
  <c r="M63" i="16" l="1"/>
  <c r="K49" i="16"/>
  <c r="M49" i="16" s="1"/>
  <c r="M18" i="16"/>
  <c r="K4" i="16"/>
  <c r="M4" i="16" s="1"/>
  <c r="M18" i="15"/>
  <c r="K64" i="15"/>
  <c r="K3" i="15" s="1"/>
  <c r="M3" i="15" s="1"/>
  <c r="M48" i="15"/>
  <c r="M63" i="15"/>
  <c r="K49" i="15"/>
  <c r="M49" i="15" s="1"/>
  <c r="K64" i="14"/>
  <c r="M48" i="14"/>
  <c r="K49" i="14"/>
  <c r="M49" i="14" s="1"/>
  <c r="M18" i="14"/>
  <c r="K4" i="14"/>
  <c r="M4" i="14" s="1"/>
  <c r="M3" i="13"/>
  <c r="M17" i="13"/>
  <c r="M47" i="13"/>
  <c r="M33" i="13"/>
  <c r="M62" i="13"/>
  <c r="K48" i="13"/>
  <c r="M48" i="13" s="1"/>
  <c r="B36" i="12"/>
  <c r="B22" i="12" s="1"/>
  <c r="M39" i="16" l="1"/>
  <c r="M37" i="16"/>
  <c r="M38" i="16"/>
  <c r="M64" i="15"/>
  <c r="M26" i="14"/>
  <c r="L51" i="12"/>
  <c r="M27" i="14" l="1"/>
  <c r="M28" i="14"/>
  <c r="L66" i="12"/>
  <c r="J66" i="12"/>
  <c r="I66" i="12"/>
  <c r="H66" i="12"/>
  <c r="G66" i="12"/>
  <c r="F66" i="12"/>
  <c r="E66" i="12"/>
  <c r="D66" i="12"/>
  <c r="C66" i="12"/>
  <c r="B66" i="12"/>
  <c r="B52" i="12" s="1"/>
  <c r="K65" i="12"/>
  <c r="M65" i="12" s="1"/>
  <c r="K64" i="12"/>
  <c r="M64" i="12" s="1"/>
  <c r="K63" i="12"/>
  <c r="M63" i="12" s="1"/>
  <c r="K62" i="12"/>
  <c r="M62" i="12" s="1"/>
  <c r="K61" i="12"/>
  <c r="M61" i="12" s="1"/>
  <c r="K60" i="12"/>
  <c r="M60" i="12" s="1"/>
  <c r="K59" i="12"/>
  <c r="M59" i="12" s="1"/>
  <c r="K58" i="12"/>
  <c r="M58" i="12" s="1"/>
  <c r="K57" i="12"/>
  <c r="M57" i="12" s="1"/>
  <c r="K56" i="12"/>
  <c r="M56" i="12" s="1"/>
  <c r="K55" i="12"/>
  <c r="M55" i="12" s="1"/>
  <c r="K54" i="12"/>
  <c r="M54" i="12" s="1"/>
  <c r="K53" i="12"/>
  <c r="M53" i="12" s="1"/>
  <c r="L52" i="12"/>
  <c r="G52" i="12"/>
  <c r="C52" i="12"/>
  <c r="M40" i="16" l="1"/>
  <c r="D52" i="12"/>
  <c r="H52" i="12"/>
  <c r="E52" i="12"/>
  <c r="I52" i="12"/>
  <c r="F52" i="12"/>
  <c r="J52" i="12"/>
  <c r="K66" i="12"/>
  <c r="L37" i="12"/>
  <c r="J51" i="12"/>
  <c r="I51" i="12"/>
  <c r="H51" i="12"/>
  <c r="G51" i="12"/>
  <c r="G67" i="12" s="1"/>
  <c r="F51" i="12"/>
  <c r="E51" i="12"/>
  <c r="D51" i="12"/>
  <c r="C51" i="12"/>
  <c r="C67" i="12" s="1"/>
  <c r="B51" i="12"/>
  <c r="K50" i="12"/>
  <c r="M50" i="12" s="1"/>
  <c r="K49" i="12"/>
  <c r="M49" i="12" s="1"/>
  <c r="K48" i="12"/>
  <c r="M48" i="12" s="1"/>
  <c r="K47" i="12"/>
  <c r="M47" i="12" s="1"/>
  <c r="K46" i="12"/>
  <c r="M46" i="12" s="1"/>
  <c r="K45" i="12"/>
  <c r="M45" i="12" s="1"/>
  <c r="K44" i="12"/>
  <c r="M44" i="12" s="1"/>
  <c r="K43" i="12"/>
  <c r="M43" i="12" s="1"/>
  <c r="K42" i="12"/>
  <c r="M42" i="12" s="1"/>
  <c r="K41" i="12"/>
  <c r="M41" i="12" s="1"/>
  <c r="K40" i="12"/>
  <c r="M40" i="12" s="1"/>
  <c r="K39" i="12"/>
  <c r="K38" i="12"/>
  <c r="M38" i="12" s="1"/>
  <c r="L36" i="12"/>
  <c r="J36" i="12"/>
  <c r="J22" i="12" s="1"/>
  <c r="I36" i="12"/>
  <c r="I22" i="12" s="1"/>
  <c r="H36" i="12"/>
  <c r="H22" i="12" s="1"/>
  <c r="G36" i="12"/>
  <c r="G22" i="12" s="1"/>
  <c r="F36" i="12"/>
  <c r="F22" i="12" s="1"/>
  <c r="E36" i="12"/>
  <c r="E22" i="12" s="1"/>
  <c r="D36" i="12"/>
  <c r="D22" i="12" s="1"/>
  <c r="C36" i="12"/>
  <c r="C22" i="12" s="1"/>
  <c r="K35" i="12"/>
  <c r="M35" i="12" s="1"/>
  <c r="K34" i="12"/>
  <c r="M34" i="12" s="1"/>
  <c r="K33" i="12"/>
  <c r="M33" i="12" s="1"/>
  <c r="K32" i="12"/>
  <c r="M32" i="12" s="1"/>
  <c r="K31" i="12"/>
  <c r="M31" i="12" s="1"/>
  <c r="K30" i="12"/>
  <c r="M30" i="12" s="1"/>
  <c r="K29" i="12"/>
  <c r="M29" i="12" s="1"/>
  <c r="K28" i="12"/>
  <c r="M28" i="12" s="1"/>
  <c r="K27" i="12"/>
  <c r="M27" i="12" s="1"/>
  <c r="K26" i="12"/>
  <c r="M26" i="12" s="1"/>
  <c r="K25" i="12"/>
  <c r="M25" i="12" s="1"/>
  <c r="K24" i="12"/>
  <c r="M24" i="12" s="1"/>
  <c r="K23" i="12"/>
  <c r="M23" i="12" s="1"/>
  <c r="L6" i="12"/>
  <c r="J6" i="12"/>
  <c r="I6" i="12"/>
  <c r="H6" i="12"/>
  <c r="G6" i="12"/>
  <c r="F6" i="12"/>
  <c r="E6" i="12"/>
  <c r="D6" i="12"/>
  <c r="C6" i="12"/>
  <c r="M20" i="12"/>
  <c r="K19" i="12"/>
  <c r="M19" i="12" s="1"/>
  <c r="K18" i="12"/>
  <c r="M18" i="12" s="1"/>
  <c r="K17" i="12"/>
  <c r="M17" i="12" s="1"/>
  <c r="K16" i="12"/>
  <c r="M16" i="12" s="1"/>
  <c r="K15" i="12"/>
  <c r="M15" i="12" s="1"/>
  <c r="K14" i="12"/>
  <c r="M14" i="12" s="1"/>
  <c r="K13" i="12"/>
  <c r="M13" i="12" s="1"/>
  <c r="K12" i="12"/>
  <c r="M12" i="12" s="1"/>
  <c r="K11" i="12"/>
  <c r="M11" i="12" s="1"/>
  <c r="K10" i="12"/>
  <c r="K9" i="12"/>
  <c r="M9" i="12" s="1"/>
  <c r="K8" i="12"/>
  <c r="M8" i="12" s="1"/>
  <c r="M42" i="16" l="1"/>
  <c r="M43" i="16"/>
  <c r="M44" i="16"/>
  <c r="M41" i="16"/>
  <c r="M29" i="14"/>
  <c r="M30" i="14"/>
  <c r="M32" i="14"/>
  <c r="M31" i="14"/>
  <c r="M10" i="12"/>
  <c r="K21" i="12"/>
  <c r="M21" i="12" s="1"/>
  <c r="L5" i="12"/>
  <c r="H67" i="12"/>
  <c r="H5" i="12" s="1"/>
  <c r="D67" i="12"/>
  <c r="D5" i="12" s="1"/>
  <c r="I67" i="12"/>
  <c r="I5" i="12" s="1"/>
  <c r="E67" i="12"/>
  <c r="E5" i="12" s="1"/>
  <c r="J67" i="12"/>
  <c r="J5" i="12" s="1"/>
  <c r="F67" i="12"/>
  <c r="F5" i="12" s="1"/>
  <c r="B6" i="12"/>
  <c r="B67" i="12"/>
  <c r="B5" i="12" s="1"/>
  <c r="L22" i="12"/>
  <c r="G5" i="12"/>
  <c r="C5" i="12"/>
  <c r="B37" i="12"/>
  <c r="J37" i="12"/>
  <c r="E37" i="12"/>
  <c r="C37" i="12"/>
  <c r="G37" i="12"/>
  <c r="I37" i="12"/>
  <c r="D37" i="12"/>
  <c r="H37" i="12"/>
  <c r="M66" i="12"/>
  <c r="K52" i="12"/>
  <c r="M52" i="12" s="1"/>
  <c r="K51" i="12"/>
  <c r="K36" i="12"/>
  <c r="F37" i="12"/>
  <c r="M39" i="12"/>
  <c r="K7" i="11"/>
  <c r="M7" i="11" s="1"/>
  <c r="K8" i="11"/>
  <c r="M8" i="11" s="1"/>
  <c r="K9" i="11"/>
  <c r="M9" i="11" s="1"/>
  <c r="K10" i="11"/>
  <c r="M10" i="11" s="1"/>
  <c r="K11" i="11"/>
  <c r="M11" i="11" s="1"/>
  <c r="K12" i="11"/>
  <c r="M12" i="11" s="1"/>
  <c r="K13" i="11"/>
  <c r="M13" i="11" s="1"/>
  <c r="K14" i="11"/>
  <c r="M14" i="11" s="1"/>
  <c r="K15" i="11"/>
  <c r="M15" i="11" s="1"/>
  <c r="K16" i="11"/>
  <c r="M16" i="11" s="1"/>
  <c r="K17" i="11"/>
  <c r="M17" i="11" s="1"/>
  <c r="K18" i="11"/>
  <c r="M18" i="11" s="1"/>
  <c r="K19" i="11"/>
  <c r="M19" i="11" s="1"/>
  <c r="K67" i="12" l="1"/>
  <c r="M67" i="12" s="1"/>
  <c r="K37" i="12"/>
  <c r="M37" i="12" s="1"/>
  <c r="K22" i="12"/>
  <c r="M22" i="12" s="1"/>
  <c r="M36" i="12"/>
  <c r="K6" i="12"/>
  <c r="M6" i="12" s="1"/>
  <c r="M51" i="12"/>
  <c r="C20" i="11"/>
  <c r="D20" i="11"/>
  <c r="D6" i="11" s="1"/>
  <c r="E20" i="11"/>
  <c r="F20" i="11"/>
  <c r="F6" i="11" s="1"/>
  <c r="G20" i="11"/>
  <c r="H20" i="11"/>
  <c r="H6" i="11" s="1"/>
  <c r="I20" i="11"/>
  <c r="J20" i="11"/>
  <c r="K20" i="11"/>
  <c r="L20" i="11"/>
  <c r="B20" i="11"/>
  <c r="B6" i="11" s="1"/>
  <c r="M45" i="16" l="1"/>
  <c r="M33" i="14"/>
  <c r="K5" i="12"/>
  <c r="M5" i="12" s="1"/>
  <c r="M20" i="11"/>
  <c r="L6" i="11"/>
  <c r="K6" i="11"/>
  <c r="J6" i="11"/>
  <c r="I6" i="11"/>
  <c r="G6" i="11"/>
  <c r="E6" i="11"/>
  <c r="C6" i="11"/>
  <c r="K22" i="11"/>
  <c r="K23" i="11"/>
  <c r="K24" i="11"/>
  <c r="K25" i="11"/>
  <c r="M25" i="11" s="1"/>
  <c r="K26" i="11"/>
  <c r="K27" i="11"/>
  <c r="K28" i="11"/>
  <c r="M46" i="16" l="1"/>
  <c r="M64" i="14"/>
  <c r="K3" i="14"/>
  <c r="M3" i="14" s="1"/>
  <c r="M6" i="11"/>
  <c r="K29" i="11"/>
  <c r="K30" i="11"/>
  <c r="K31" i="11"/>
  <c r="K32" i="11"/>
  <c r="M47" i="16" l="1"/>
  <c r="K48" i="16"/>
  <c r="K34" i="16" s="1"/>
  <c r="K33" i="11"/>
  <c r="M34" i="16" l="1"/>
  <c r="K64" i="16"/>
  <c r="M48" i="16"/>
  <c r="L65" i="11"/>
  <c r="J65" i="11"/>
  <c r="J51" i="11" s="1"/>
  <c r="I65" i="11"/>
  <c r="I51" i="11" s="1"/>
  <c r="H65" i="11"/>
  <c r="H51" i="11" s="1"/>
  <c r="G65" i="11"/>
  <c r="G51" i="11" s="1"/>
  <c r="F65" i="11"/>
  <c r="F51" i="11" s="1"/>
  <c r="E65" i="11"/>
  <c r="E51" i="11" s="1"/>
  <c r="D65" i="11"/>
  <c r="D51" i="11" s="1"/>
  <c r="C65" i="11"/>
  <c r="C51" i="11" s="1"/>
  <c r="B65" i="11"/>
  <c r="B51" i="11" s="1"/>
  <c r="K64" i="11"/>
  <c r="M64" i="11" s="1"/>
  <c r="K63" i="11"/>
  <c r="M63" i="11" s="1"/>
  <c r="K62" i="11"/>
  <c r="M62" i="11" s="1"/>
  <c r="K61" i="11"/>
  <c r="M61" i="11" s="1"/>
  <c r="K60" i="11"/>
  <c r="M60" i="11" s="1"/>
  <c r="K59" i="11"/>
  <c r="M59" i="11" s="1"/>
  <c r="K58" i="11"/>
  <c r="M58" i="11" s="1"/>
  <c r="K57" i="11"/>
  <c r="M57" i="11" s="1"/>
  <c r="K56" i="11"/>
  <c r="M56" i="11" s="1"/>
  <c r="K55" i="11"/>
  <c r="M55" i="11" s="1"/>
  <c r="K54" i="11"/>
  <c r="M54" i="11" s="1"/>
  <c r="K53" i="11"/>
  <c r="K52" i="11"/>
  <c r="M52" i="11" s="1"/>
  <c r="L51" i="11"/>
  <c r="L50" i="11"/>
  <c r="L36" i="11" s="1"/>
  <c r="J50" i="11"/>
  <c r="J36" i="11" s="1"/>
  <c r="I50" i="11"/>
  <c r="I36" i="11" s="1"/>
  <c r="H50" i="11"/>
  <c r="H36" i="11" s="1"/>
  <c r="G50" i="11"/>
  <c r="G36" i="11" s="1"/>
  <c r="F50" i="11"/>
  <c r="F36" i="11" s="1"/>
  <c r="E50" i="11"/>
  <c r="E36" i="11" s="1"/>
  <c r="D50" i="11"/>
  <c r="D36" i="11" s="1"/>
  <c r="C50" i="11"/>
  <c r="C36" i="11" s="1"/>
  <c r="B50" i="11"/>
  <c r="B36" i="11" s="1"/>
  <c r="K49" i="11"/>
  <c r="M49" i="11" s="1"/>
  <c r="K48" i="11"/>
  <c r="M48" i="11" s="1"/>
  <c r="K47" i="11"/>
  <c r="M47" i="11" s="1"/>
  <c r="K46" i="11"/>
  <c r="M46" i="11" s="1"/>
  <c r="K45" i="11"/>
  <c r="M45" i="11" s="1"/>
  <c r="K44" i="11"/>
  <c r="M44" i="11" s="1"/>
  <c r="K43" i="11"/>
  <c r="M43" i="11" s="1"/>
  <c r="K42" i="11"/>
  <c r="M42" i="11" s="1"/>
  <c r="K41" i="11"/>
  <c r="M41" i="11" s="1"/>
  <c r="K40" i="11"/>
  <c r="M40" i="11" s="1"/>
  <c r="K39" i="11"/>
  <c r="M39" i="11" s="1"/>
  <c r="K38" i="11"/>
  <c r="M38" i="11" s="1"/>
  <c r="K37" i="11"/>
  <c r="L35" i="11"/>
  <c r="L66" i="11" s="1"/>
  <c r="J35" i="11"/>
  <c r="I35" i="11"/>
  <c r="H35" i="11"/>
  <c r="G35" i="11"/>
  <c r="F35" i="11"/>
  <c r="E35" i="11"/>
  <c r="D35" i="11"/>
  <c r="C35" i="11"/>
  <c r="B35" i="11"/>
  <c r="K34" i="11"/>
  <c r="M34" i="11" s="1"/>
  <c r="M33" i="11"/>
  <c r="M32" i="11"/>
  <c r="M31" i="11"/>
  <c r="M30" i="11"/>
  <c r="M29" i="11"/>
  <c r="M28" i="11"/>
  <c r="M27" i="11"/>
  <c r="M26" i="11"/>
  <c r="M24" i="11"/>
  <c r="M23" i="11"/>
  <c r="M22" i="11"/>
  <c r="K3" i="16" l="1"/>
  <c r="M3" i="16" s="1"/>
  <c r="M64" i="16"/>
  <c r="M31" i="13"/>
  <c r="C21" i="11"/>
  <c r="C66" i="11"/>
  <c r="C5" i="11" s="1"/>
  <c r="G21" i="11"/>
  <c r="G66" i="11"/>
  <c r="G5" i="11" s="1"/>
  <c r="L21" i="11"/>
  <c r="L5" i="11"/>
  <c r="D21" i="11"/>
  <c r="D66" i="11"/>
  <c r="D5" i="11" s="1"/>
  <c r="H21" i="11"/>
  <c r="H66" i="11"/>
  <c r="H5" i="11" s="1"/>
  <c r="E21" i="11"/>
  <c r="E66" i="11"/>
  <c r="E5" i="11" s="1"/>
  <c r="I21" i="11"/>
  <c r="I66" i="11"/>
  <c r="I5" i="11" s="1"/>
  <c r="B21" i="11"/>
  <c r="B66" i="11"/>
  <c r="B5" i="11" s="1"/>
  <c r="F21" i="11"/>
  <c r="F66" i="11"/>
  <c r="F5" i="11" s="1"/>
  <c r="J21" i="11"/>
  <c r="J66" i="11"/>
  <c r="J5" i="11" s="1"/>
  <c r="K35" i="11"/>
  <c r="K65" i="11"/>
  <c r="M65" i="11" s="1"/>
  <c r="K50" i="11"/>
  <c r="M50" i="11" s="1"/>
  <c r="M35" i="11"/>
  <c r="K51" i="11"/>
  <c r="M51" i="11" s="1"/>
  <c r="M37" i="11"/>
  <c r="M53" i="11"/>
  <c r="K21" i="11"/>
  <c r="M21" i="11" s="1"/>
  <c r="K66" i="11" l="1"/>
  <c r="M66" i="11" s="1"/>
  <c r="M5" i="11" s="1"/>
  <c r="K36" i="11"/>
  <c r="M36" i="11" s="1"/>
  <c r="K5" i="11" l="1"/>
  <c r="K8" i="10"/>
  <c r="M8" i="10" s="1"/>
  <c r="K9" i="10"/>
  <c r="M9" i="10" s="1"/>
  <c r="K10" i="10"/>
  <c r="M10" i="10" s="1"/>
  <c r="K11" i="10"/>
  <c r="M11" i="10" s="1"/>
  <c r="K12" i="10"/>
  <c r="M12" i="10" s="1"/>
  <c r="K13" i="10"/>
  <c r="M13" i="10" s="1"/>
  <c r="K14" i="10"/>
  <c r="M14" i="10" s="1"/>
  <c r="K15" i="10"/>
  <c r="M15" i="10" s="1"/>
  <c r="K16" i="10"/>
  <c r="M16" i="10" s="1"/>
  <c r="K17" i="10" l="1"/>
  <c r="K18" i="10"/>
  <c r="K19" i="10" l="1"/>
  <c r="M17" i="10" l="1"/>
  <c r="M18" i="10"/>
  <c r="M19" i="10"/>
  <c r="L21" i="10"/>
  <c r="L7" i="10" s="1"/>
  <c r="K20" i="10"/>
  <c r="K21" i="10" s="1"/>
  <c r="K7" i="10" s="1"/>
  <c r="C21" i="10"/>
  <c r="C7" i="10" s="1"/>
  <c r="D21" i="10"/>
  <c r="D7" i="10" s="1"/>
  <c r="E21" i="10"/>
  <c r="E7" i="10" s="1"/>
  <c r="F21" i="10"/>
  <c r="F7" i="10" s="1"/>
  <c r="G21" i="10"/>
  <c r="G7" i="10" s="1"/>
  <c r="H21" i="10"/>
  <c r="H7" i="10" s="1"/>
  <c r="I21" i="10"/>
  <c r="I7" i="10" s="1"/>
  <c r="J21" i="10"/>
  <c r="J7" i="10" s="1"/>
  <c r="B21" i="10"/>
  <c r="B7" i="10" s="1"/>
  <c r="M20" i="10" l="1"/>
  <c r="M21" i="10"/>
  <c r="M7" i="10" s="1"/>
  <c r="K23" i="10"/>
  <c r="M23" i="10" s="1"/>
  <c r="K24" i="10"/>
  <c r="M24" i="10" s="1"/>
  <c r="K25" i="10"/>
  <c r="M25" i="10" s="1"/>
  <c r="K26" i="10"/>
  <c r="M26" i="10" s="1"/>
  <c r="K27" i="10"/>
  <c r="M27" i="10" s="1"/>
  <c r="K28" i="10"/>
  <c r="M28" i="10" s="1"/>
  <c r="K29" i="10"/>
  <c r="M29" i="10" s="1"/>
  <c r="K30" i="10"/>
  <c r="M30" i="10" s="1"/>
  <c r="K31" i="10"/>
  <c r="M31" i="10" s="1"/>
  <c r="K32" i="10"/>
  <c r="M32" i="10" s="1"/>
  <c r="K33" i="10"/>
  <c r="M33" i="10" s="1"/>
  <c r="K34" i="10"/>
  <c r="M34" i="10" s="1"/>
  <c r="K35" i="10"/>
  <c r="M35" i="10" s="1"/>
  <c r="L36" i="10"/>
  <c r="C36" i="10"/>
  <c r="D36" i="10"/>
  <c r="E36" i="10"/>
  <c r="F36" i="10"/>
  <c r="G36" i="10"/>
  <c r="H36" i="10"/>
  <c r="I36" i="10"/>
  <c r="J36" i="10"/>
  <c r="B36" i="10"/>
  <c r="H22" i="10" l="1"/>
  <c r="B22" i="10"/>
  <c r="D22" i="10"/>
  <c r="C22" i="10"/>
  <c r="J22" i="10"/>
  <c r="F22" i="10"/>
  <c r="L22" i="10"/>
  <c r="I22" i="10"/>
  <c r="E22" i="10"/>
  <c r="K36" i="10"/>
  <c r="G22" i="10"/>
  <c r="K38" i="10"/>
  <c r="K22" i="10" l="1"/>
  <c r="M22" i="10" s="1"/>
  <c r="M36" i="10"/>
  <c r="K39" i="10"/>
  <c r="K40" i="10" l="1"/>
  <c r="K41" i="10" l="1"/>
  <c r="K42" i="10" l="1"/>
  <c r="K43" i="10" l="1"/>
  <c r="K44" i="10" l="1"/>
  <c r="K45" i="10" l="1"/>
  <c r="K46" i="10" l="1"/>
  <c r="K47" i="10" l="1"/>
  <c r="K48" i="10" l="1"/>
  <c r="K49" i="10"/>
  <c r="K50" i="10" l="1"/>
  <c r="B66" i="10" l="1"/>
  <c r="C52" i="10"/>
  <c r="D52" i="10"/>
  <c r="E52" i="10"/>
  <c r="F52" i="10"/>
  <c r="G52" i="10"/>
  <c r="H52" i="10"/>
  <c r="I52" i="10"/>
  <c r="J52" i="10"/>
  <c r="L52" i="10"/>
  <c r="B52" i="10"/>
  <c r="M38" i="10"/>
  <c r="M39" i="10"/>
  <c r="M40" i="10"/>
  <c r="M41" i="10"/>
  <c r="M42" i="10"/>
  <c r="M43" i="10"/>
  <c r="M44" i="10"/>
  <c r="M45" i="10"/>
  <c r="M46" i="10"/>
  <c r="M47" i="10"/>
  <c r="M48" i="10"/>
  <c r="M49" i="10"/>
  <c r="M50" i="10"/>
  <c r="K51" i="10"/>
  <c r="B67" i="10" l="1"/>
  <c r="B6" i="10" s="1"/>
  <c r="H37" i="10"/>
  <c r="D37" i="10"/>
  <c r="L37" i="10"/>
  <c r="G37" i="10"/>
  <c r="C37" i="10"/>
  <c r="K52" i="10"/>
  <c r="M51" i="10"/>
  <c r="J37" i="10"/>
  <c r="F37" i="10"/>
  <c r="I37" i="10"/>
  <c r="E37" i="10"/>
  <c r="B37" i="10"/>
  <c r="L66" i="10"/>
  <c r="L67" i="10" s="1"/>
  <c r="L6" i="10" s="1"/>
  <c r="K54" i="10"/>
  <c r="M54" i="10" s="1"/>
  <c r="K55" i="10"/>
  <c r="M55" i="10" s="1"/>
  <c r="K56" i="10"/>
  <c r="M56" i="10" s="1"/>
  <c r="K57" i="10"/>
  <c r="M57" i="10" s="1"/>
  <c r="K58" i="10"/>
  <c r="M58" i="10" s="1"/>
  <c r="K59" i="10"/>
  <c r="M59" i="10" s="1"/>
  <c r="K60" i="10"/>
  <c r="M60" i="10" s="1"/>
  <c r="K61" i="10"/>
  <c r="M61" i="10" s="1"/>
  <c r="K62" i="10"/>
  <c r="M62" i="10" s="1"/>
  <c r="K63" i="10"/>
  <c r="M63" i="10" s="1"/>
  <c r="K64" i="10"/>
  <c r="M64" i="10" s="1"/>
  <c r="M52" i="10" l="1"/>
  <c r="M37" i="10" s="1"/>
  <c r="K37" i="10"/>
  <c r="L53" i="10"/>
  <c r="C66" i="10"/>
  <c r="C67" i="10" s="1"/>
  <c r="C6" i="10" s="1"/>
  <c r="D66" i="10"/>
  <c r="D67" i="10" s="1"/>
  <c r="D6" i="10" s="1"/>
  <c r="E66" i="10"/>
  <c r="E67" i="10" s="1"/>
  <c r="E6" i="10" s="1"/>
  <c r="F66" i="10"/>
  <c r="F67" i="10" s="1"/>
  <c r="F6" i="10" s="1"/>
  <c r="G66" i="10"/>
  <c r="G67" i="10" s="1"/>
  <c r="G6" i="10" s="1"/>
  <c r="H66" i="10"/>
  <c r="H67" i="10" s="1"/>
  <c r="H6" i="10" s="1"/>
  <c r="I66" i="10"/>
  <c r="I67" i="10" s="1"/>
  <c r="I6" i="10" s="1"/>
  <c r="J66" i="10"/>
  <c r="J67" i="10" s="1"/>
  <c r="J6" i="10" s="1"/>
  <c r="K65" i="10"/>
  <c r="M65" i="10" s="1"/>
  <c r="K72" i="10"/>
  <c r="M72" i="10" s="1"/>
  <c r="K73" i="10"/>
  <c r="M73" i="10" s="1"/>
  <c r="K74" i="10"/>
  <c r="M74" i="10" s="1"/>
  <c r="K75" i="10"/>
  <c r="M75" i="10" s="1"/>
  <c r="K76" i="10"/>
  <c r="M76" i="10" s="1"/>
  <c r="K77" i="10"/>
  <c r="M77" i="10" s="1"/>
  <c r="K78" i="10"/>
  <c r="M78" i="10" s="1"/>
  <c r="K79" i="10"/>
  <c r="M79" i="10" s="1"/>
  <c r="K80" i="10"/>
  <c r="M80" i="10" s="1"/>
  <c r="K81" i="10"/>
  <c r="M81" i="10" s="1"/>
  <c r="K82" i="10"/>
  <c r="M82" i="10" s="1"/>
  <c r="K83" i="10"/>
  <c r="M83" i="10" s="1"/>
  <c r="K84" i="10"/>
  <c r="M84" i="10" s="1"/>
  <c r="B85" i="10"/>
  <c r="B71" i="10" s="1"/>
  <c r="C85" i="10"/>
  <c r="C71" i="10" s="1"/>
  <c r="D85" i="10"/>
  <c r="D71" i="10" s="1"/>
  <c r="E85" i="10"/>
  <c r="E71" i="10" s="1"/>
  <c r="F85" i="10"/>
  <c r="F71" i="10" s="1"/>
  <c r="G85" i="10"/>
  <c r="G71" i="10" s="1"/>
  <c r="H85" i="10"/>
  <c r="H71" i="10" s="1"/>
  <c r="I85" i="10"/>
  <c r="I71" i="10" s="1"/>
  <c r="J85" i="10"/>
  <c r="J71" i="10" s="1"/>
  <c r="L85" i="10"/>
  <c r="L71" i="10" s="1"/>
  <c r="K87" i="10"/>
  <c r="M87" i="10" s="1"/>
  <c r="K88" i="10"/>
  <c r="M88" i="10" s="1"/>
  <c r="K89" i="10"/>
  <c r="M89" i="10" s="1"/>
  <c r="K90" i="10"/>
  <c r="M90" i="10" s="1"/>
  <c r="K91" i="10"/>
  <c r="M91" i="10" s="1"/>
  <c r="K92" i="10"/>
  <c r="M92" i="10" s="1"/>
  <c r="K93" i="10"/>
  <c r="M93" i="10" s="1"/>
  <c r="K94" i="10"/>
  <c r="M94" i="10" s="1"/>
  <c r="K95" i="10"/>
  <c r="M95" i="10" s="1"/>
  <c r="K96" i="10"/>
  <c r="M96" i="10" s="1"/>
  <c r="K97" i="10"/>
  <c r="M97" i="10" s="1"/>
  <c r="K98" i="10"/>
  <c r="M98" i="10" s="1"/>
  <c r="K99" i="10"/>
  <c r="M99" i="10" s="1"/>
  <c r="B100" i="10"/>
  <c r="C100" i="10"/>
  <c r="C86" i="10" s="1"/>
  <c r="D100" i="10"/>
  <c r="D86" i="10" s="1"/>
  <c r="E100" i="10"/>
  <c r="E86" i="10" s="1"/>
  <c r="F100" i="10"/>
  <c r="F86" i="10" s="1"/>
  <c r="G100" i="10"/>
  <c r="G86" i="10" s="1"/>
  <c r="H100" i="10"/>
  <c r="H86" i="10" s="1"/>
  <c r="I100" i="10"/>
  <c r="I86" i="10" s="1"/>
  <c r="J100" i="10"/>
  <c r="J86" i="10" s="1"/>
  <c r="L100" i="10"/>
  <c r="L86" i="10" s="1"/>
  <c r="K102" i="10"/>
  <c r="M102" i="10" s="1"/>
  <c r="K103" i="10"/>
  <c r="M103" i="10" s="1"/>
  <c r="K104" i="10"/>
  <c r="M104" i="10" s="1"/>
  <c r="K105" i="10"/>
  <c r="M105" i="10" s="1"/>
  <c r="K106" i="10"/>
  <c r="M106" i="10" s="1"/>
  <c r="K107" i="10"/>
  <c r="M107" i="10" s="1"/>
  <c r="K108" i="10"/>
  <c r="M108" i="10" s="1"/>
  <c r="K109" i="10"/>
  <c r="M109" i="10" s="1"/>
  <c r="K110" i="10"/>
  <c r="M110" i="10" s="1"/>
  <c r="K111" i="10"/>
  <c r="M111" i="10" s="1"/>
  <c r="K112" i="10"/>
  <c r="M112" i="10" s="1"/>
  <c r="K113" i="10"/>
  <c r="M113" i="10" s="1"/>
  <c r="K114" i="10"/>
  <c r="M114" i="10" s="1"/>
  <c r="B115" i="10"/>
  <c r="B101" i="10" s="1"/>
  <c r="C115" i="10"/>
  <c r="C101" i="10" s="1"/>
  <c r="D115" i="10"/>
  <c r="D101" i="10" s="1"/>
  <c r="E115" i="10"/>
  <c r="E101" i="10" s="1"/>
  <c r="F115" i="10"/>
  <c r="F101" i="10" s="1"/>
  <c r="G115" i="10"/>
  <c r="G101" i="10" s="1"/>
  <c r="H115" i="10"/>
  <c r="H101" i="10" s="1"/>
  <c r="I115" i="10"/>
  <c r="I101" i="10" s="1"/>
  <c r="J115" i="10"/>
  <c r="J101" i="10" s="1"/>
  <c r="L115" i="10"/>
  <c r="L101" i="10" s="1"/>
  <c r="K116" i="10"/>
  <c r="M116" i="10" s="1"/>
  <c r="K117" i="10"/>
  <c r="M117" i="10" s="1"/>
  <c r="K118" i="10"/>
  <c r="M118" i="10" s="1"/>
  <c r="K119" i="10"/>
  <c r="M119" i="10" s="1"/>
  <c r="K120" i="10"/>
  <c r="M120" i="10" s="1"/>
  <c r="K121" i="10"/>
  <c r="M121" i="10" s="1"/>
  <c r="K122" i="10"/>
  <c r="M122" i="10" s="1"/>
  <c r="K123" i="10"/>
  <c r="M123" i="10" s="1"/>
  <c r="K124" i="10"/>
  <c r="M124" i="10" s="1"/>
  <c r="K125" i="10"/>
  <c r="M125" i="10" s="1"/>
  <c r="K126" i="10"/>
  <c r="M126" i="10" s="1"/>
  <c r="G129" i="10"/>
  <c r="C129" i="10"/>
  <c r="L129" i="10"/>
  <c r="I129" i="10"/>
  <c r="H129" i="10"/>
  <c r="E129" i="10"/>
  <c r="D129" i="10"/>
  <c r="L251" i="10"/>
  <c r="J251" i="10"/>
  <c r="I251" i="10"/>
  <c r="H251" i="10"/>
  <c r="G251" i="10"/>
  <c r="F251" i="10"/>
  <c r="E251" i="10"/>
  <c r="D251" i="10"/>
  <c r="C251" i="10"/>
  <c r="B251" i="10"/>
  <c r="K250" i="10"/>
  <c r="M250" i="10" s="1"/>
  <c r="K249" i="10"/>
  <c r="M249" i="10" s="1"/>
  <c r="K248" i="10"/>
  <c r="M248" i="10" s="1"/>
  <c r="K247" i="10"/>
  <c r="M247" i="10" s="1"/>
  <c r="K246" i="10"/>
  <c r="M246" i="10" s="1"/>
  <c r="K245" i="10"/>
  <c r="M245" i="10" s="1"/>
  <c r="K244" i="10"/>
  <c r="M244" i="10" s="1"/>
  <c r="K243" i="10"/>
  <c r="M243" i="10" s="1"/>
  <c r="K242" i="10"/>
  <c r="M242" i="10" s="1"/>
  <c r="K241" i="10"/>
  <c r="M241" i="10" s="1"/>
  <c r="K240" i="10"/>
  <c r="M240" i="10" s="1"/>
  <c r="K239" i="10"/>
  <c r="M239" i="10" s="1"/>
  <c r="K238" i="10"/>
  <c r="M238" i="10" s="1"/>
  <c r="L237" i="10"/>
  <c r="J237" i="10"/>
  <c r="I237" i="10"/>
  <c r="H237" i="10"/>
  <c r="G237" i="10"/>
  <c r="F237" i="10"/>
  <c r="E237" i="10"/>
  <c r="D237" i="10"/>
  <c r="C237" i="10"/>
  <c r="B237" i="10"/>
  <c r="K236" i="10"/>
  <c r="M236" i="10" s="1"/>
  <c r="K235" i="10"/>
  <c r="M235" i="10" s="1"/>
  <c r="K234" i="10"/>
  <c r="M234" i="10" s="1"/>
  <c r="K233" i="10"/>
  <c r="M233" i="10" s="1"/>
  <c r="K232" i="10"/>
  <c r="M232" i="10" s="1"/>
  <c r="K231" i="10"/>
  <c r="M231" i="10" s="1"/>
  <c r="K230" i="10"/>
  <c r="M230" i="10" s="1"/>
  <c r="K229" i="10"/>
  <c r="M229" i="10" s="1"/>
  <c r="K228" i="10"/>
  <c r="M228" i="10" s="1"/>
  <c r="K227" i="10"/>
  <c r="M227" i="10" s="1"/>
  <c r="K226" i="10"/>
  <c r="M226" i="10" s="1"/>
  <c r="K225" i="10"/>
  <c r="M225" i="10" s="1"/>
  <c r="K224" i="10"/>
  <c r="M224" i="10" s="1"/>
  <c r="L223" i="10"/>
  <c r="J223" i="10"/>
  <c r="I223" i="10"/>
  <c r="H223" i="10"/>
  <c r="G223" i="10"/>
  <c r="F223" i="10"/>
  <c r="E223" i="10"/>
  <c r="D223" i="10"/>
  <c r="C223" i="10"/>
  <c r="B223" i="10"/>
  <c r="K222" i="10"/>
  <c r="M222" i="10" s="1"/>
  <c r="K221" i="10"/>
  <c r="M221" i="10" s="1"/>
  <c r="K220" i="10"/>
  <c r="M220" i="10" s="1"/>
  <c r="K219" i="10"/>
  <c r="M219" i="10" s="1"/>
  <c r="K218" i="10"/>
  <c r="M218" i="10" s="1"/>
  <c r="K217" i="10"/>
  <c r="M217" i="10" s="1"/>
  <c r="K216" i="10"/>
  <c r="M216" i="10" s="1"/>
  <c r="K215" i="10"/>
  <c r="M215" i="10" s="1"/>
  <c r="K214" i="10"/>
  <c r="M214" i="10" s="1"/>
  <c r="K213" i="10"/>
  <c r="M213" i="10" s="1"/>
  <c r="K212" i="10"/>
  <c r="M212" i="10" s="1"/>
  <c r="K211" i="10"/>
  <c r="M211" i="10" s="1"/>
  <c r="K210" i="10"/>
  <c r="M210" i="10" s="1"/>
  <c r="L209" i="10"/>
  <c r="J209" i="10"/>
  <c r="I209" i="10"/>
  <c r="H209" i="10"/>
  <c r="G209" i="10"/>
  <c r="F209" i="10"/>
  <c r="E209" i="10"/>
  <c r="D209" i="10"/>
  <c r="C209" i="10"/>
  <c r="B209" i="10"/>
  <c r="K208" i="10"/>
  <c r="M208" i="10" s="1"/>
  <c r="K207" i="10"/>
  <c r="M207" i="10" s="1"/>
  <c r="K206" i="10"/>
  <c r="M206" i="10" s="1"/>
  <c r="K205" i="10"/>
  <c r="M205" i="10" s="1"/>
  <c r="K204" i="10"/>
  <c r="M204" i="10" s="1"/>
  <c r="K203" i="10"/>
  <c r="M203" i="10" s="1"/>
  <c r="K202" i="10"/>
  <c r="M202" i="10" s="1"/>
  <c r="K201" i="10"/>
  <c r="M201" i="10" s="1"/>
  <c r="K200" i="10"/>
  <c r="M200" i="10" s="1"/>
  <c r="K199" i="10"/>
  <c r="M199" i="10" s="1"/>
  <c r="K198" i="10"/>
  <c r="M198" i="10" s="1"/>
  <c r="K197" i="10"/>
  <c r="M197" i="10" s="1"/>
  <c r="K196" i="10"/>
  <c r="M196" i="10" s="1"/>
  <c r="L190" i="10"/>
  <c r="J190" i="10"/>
  <c r="I190" i="10"/>
  <c r="H190" i="10"/>
  <c r="G190" i="10"/>
  <c r="F190" i="10"/>
  <c r="E190" i="10"/>
  <c r="D190" i="10"/>
  <c r="C190" i="10"/>
  <c r="B190" i="10"/>
  <c r="K189" i="10"/>
  <c r="M189" i="10" s="1"/>
  <c r="K188" i="10"/>
  <c r="M188" i="10" s="1"/>
  <c r="K187" i="10"/>
  <c r="M187" i="10" s="1"/>
  <c r="K186" i="10"/>
  <c r="M186" i="10" s="1"/>
  <c r="K185" i="10"/>
  <c r="M185" i="10" s="1"/>
  <c r="K184" i="10"/>
  <c r="M184" i="10" s="1"/>
  <c r="K183" i="10"/>
  <c r="M183" i="10" s="1"/>
  <c r="K182" i="10"/>
  <c r="M182" i="10" s="1"/>
  <c r="K181" i="10"/>
  <c r="M181" i="10" s="1"/>
  <c r="K180" i="10"/>
  <c r="M180" i="10" s="1"/>
  <c r="K179" i="10"/>
  <c r="M179" i="10" s="1"/>
  <c r="K178" i="10"/>
  <c r="M178" i="10" s="1"/>
  <c r="K177" i="10"/>
  <c r="M177" i="10" s="1"/>
  <c r="L176" i="10"/>
  <c r="J176" i="10"/>
  <c r="I176" i="10"/>
  <c r="H176" i="10"/>
  <c r="G176" i="10"/>
  <c r="F176" i="10"/>
  <c r="E176" i="10"/>
  <c r="D176" i="10"/>
  <c r="C176" i="10"/>
  <c r="B176" i="10"/>
  <c r="K175" i="10"/>
  <c r="M175" i="10" s="1"/>
  <c r="K174" i="10"/>
  <c r="M174" i="10" s="1"/>
  <c r="K173" i="10"/>
  <c r="M173" i="10" s="1"/>
  <c r="K172" i="10"/>
  <c r="M172" i="10" s="1"/>
  <c r="K171" i="10"/>
  <c r="M171" i="10" s="1"/>
  <c r="K170" i="10"/>
  <c r="M170" i="10" s="1"/>
  <c r="K169" i="10"/>
  <c r="M169" i="10" s="1"/>
  <c r="K168" i="10"/>
  <c r="M168" i="10" s="1"/>
  <c r="K167" i="10"/>
  <c r="M167" i="10" s="1"/>
  <c r="K166" i="10"/>
  <c r="M166" i="10" s="1"/>
  <c r="K165" i="10"/>
  <c r="M165" i="10" s="1"/>
  <c r="K164" i="10"/>
  <c r="M164" i="10" s="1"/>
  <c r="K163" i="10"/>
  <c r="M163" i="10" s="1"/>
  <c r="L162" i="10"/>
  <c r="J162" i="10"/>
  <c r="I162" i="10"/>
  <c r="H162" i="10"/>
  <c r="G162" i="10"/>
  <c r="F162" i="10"/>
  <c r="E162" i="10"/>
  <c r="D162" i="10"/>
  <c r="C162" i="10"/>
  <c r="B162" i="10"/>
  <c r="K161" i="10"/>
  <c r="M161" i="10" s="1"/>
  <c r="K160" i="10"/>
  <c r="M160" i="10" s="1"/>
  <c r="K159" i="10"/>
  <c r="M159" i="10" s="1"/>
  <c r="K158" i="10"/>
  <c r="M158" i="10" s="1"/>
  <c r="K157" i="10"/>
  <c r="M157" i="10" s="1"/>
  <c r="K156" i="10"/>
  <c r="M156" i="10" s="1"/>
  <c r="K155" i="10"/>
  <c r="M155" i="10" s="1"/>
  <c r="K154" i="10"/>
  <c r="M154" i="10" s="1"/>
  <c r="K153" i="10"/>
  <c r="M153" i="10" s="1"/>
  <c r="K152" i="10"/>
  <c r="M152" i="10" s="1"/>
  <c r="K151" i="10"/>
  <c r="M151" i="10" s="1"/>
  <c r="K150" i="10"/>
  <c r="M150" i="10" s="1"/>
  <c r="K149" i="10"/>
  <c r="M149" i="10" s="1"/>
  <c r="L148" i="10"/>
  <c r="J148" i="10"/>
  <c r="I148" i="10"/>
  <c r="H148" i="10"/>
  <c r="G148" i="10"/>
  <c r="F148" i="10"/>
  <c r="E148" i="10"/>
  <c r="D148" i="10"/>
  <c r="C148" i="10"/>
  <c r="B148" i="10"/>
  <c r="K147" i="10"/>
  <c r="M147" i="10" s="1"/>
  <c r="K146" i="10"/>
  <c r="M146" i="10" s="1"/>
  <c r="K145" i="10"/>
  <c r="M145" i="10" s="1"/>
  <c r="K144" i="10"/>
  <c r="M144" i="10" s="1"/>
  <c r="K143" i="10"/>
  <c r="M143" i="10" s="1"/>
  <c r="K142" i="10"/>
  <c r="M142" i="10" s="1"/>
  <c r="K141" i="10"/>
  <c r="M141" i="10" s="1"/>
  <c r="K140" i="10"/>
  <c r="M140" i="10" s="1"/>
  <c r="K139" i="10"/>
  <c r="M139" i="10" s="1"/>
  <c r="K138" i="10"/>
  <c r="M138" i="10" s="1"/>
  <c r="K137" i="10"/>
  <c r="M137" i="10" s="1"/>
  <c r="K136" i="10"/>
  <c r="M136" i="10" s="1"/>
  <c r="K135" i="10"/>
  <c r="M135" i="10" s="1"/>
  <c r="K128" i="10"/>
  <c r="M128" i="10" s="1"/>
  <c r="K127" i="10"/>
  <c r="M127" i="10" s="1"/>
  <c r="K9" i="8"/>
  <c r="M9" i="8" s="1"/>
  <c r="K10" i="8"/>
  <c r="M10" i="8" s="1"/>
  <c r="K11" i="8"/>
  <c r="M11" i="8" s="1"/>
  <c r="K12" i="8"/>
  <c r="M12" i="8" s="1"/>
  <c r="K13" i="8"/>
  <c r="M13" i="8" s="1"/>
  <c r="K14" i="8"/>
  <c r="M14" i="8" s="1"/>
  <c r="K15" i="8"/>
  <c r="M15" i="8" s="1"/>
  <c r="K16" i="8"/>
  <c r="M16" i="8" s="1"/>
  <c r="K17" i="8"/>
  <c r="M17" i="8" s="1"/>
  <c r="K18" i="8"/>
  <c r="M18" i="8" s="1"/>
  <c r="K19" i="8"/>
  <c r="M19" i="8" s="1"/>
  <c r="K20" i="8"/>
  <c r="M20" i="8" s="1"/>
  <c r="K21" i="8"/>
  <c r="M21" i="8" s="1"/>
  <c r="B22" i="8"/>
  <c r="B8" i="8" s="1"/>
  <c r="C22" i="8"/>
  <c r="C8" i="8" s="1"/>
  <c r="D22" i="8"/>
  <c r="D8" i="8" s="1"/>
  <c r="E22" i="8"/>
  <c r="E8" i="8" s="1"/>
  <c r="F22" i="8"/>
  <c r="F8" i="8" s="1"/>
  <c r="G22" i="8"/>
  <c r="G8" i="8" s="1"/>
  <c r="H22" i="8"/>
  <c r="H8" i="8" s="1"/>
  <c r="I22" i="8"/>
  <c r="I8" i="8" s="1"/>
  <c r="J22" i="8"/>
  <c r="J8" i="8" s="1"/>
  <c r="L22" i="8"/>
  <c r="L8" i="8" s="1"/>
  <c r="K24" i="8"/>
  <c r="M24" i="8" s="1"/>
  <c r="K25" i="8"/>
  <c r="M25" i="8" s="1"/>
  <c r="K26" i="8"/>
  <c r="M26" i="8" s="1"/>
  <c r="K27" i="8"/>
  <c r="M27" i="8" s="1"/>
  <c r="K28" i="8"/>
  <c r="M28" i="8" s="1"/>
  <c r="K29" i="8"/>
  <c r="M29" i="8" s="1"/>
  <c r="K30" i="8"/>
  <c r="M30" i="8" s="1"/>
  <c r="K31" i="8"/>
  <c r="M31" i="8" s="1"/>
  <c r="K32" i="8"/>
  <c r="M32" i="8" s="1"/>
  <c r="K33" i="8"/>
  <c r="M33" i="8" s="1"/>
  <c r="K34" i="8"/>
  <c r="M34" i="8" s="1"/>
  <c r="K35" i="8"/>
  <c r="M35" i="8" s="1"/>
  <c r="K36" i="8"/>
  <c r="M36" i="8" s="1"/>
  <c r="B37" i="8"/>
  <c r="B23" i="8" s="1"/>
  <c r="C37" i="8"/>
  <c r="C23" i="8" s="1"/>
  <c r="D37" i="8"/>
  <c r="D23" i="8" s="1"/>
  <c r="E37" i="8"/>
  <c r="E23" i="8" s="1"/>
  <c r="F37" i="8"/>
  <c r="F23" i="8" s="1"/>
  <c r="G37" i="8"/>
  <c r="G23" i="8" s="1"/>
  <c r="H37" i="8"/>
  <c r="H23" i="8" s="1"/>
  <c r="I37" i="8"/>
  <c r="I23" i="8" s="1"/>
  <c r="J37" i="8"/>
  <c r="J23" i="8" s="1"/>
  <c r="L37" i="8"/>
  <c r="L23" i="8" s="1"/>
  <c r="K39" i="8"/>
  <c r="M39" i="8" s="1"/>
  <c r="K40" i="8"/>
  <c r="M40" i="8" s="1"/>
  <c r="K41" i="8"/>
  <c r="M41" i="8" s="1"/>
  <c r="K42" i="8"/>
  <c r="M42" i="8" s="1"/>
  <c r="K43" i="8"/>
  <c r="M43" i="8" s="1"/>
  <c r="K44" i="8"/>
  <c r="M44" i="8" s="1"/>
  <c r="K45" i="8"/>
  <c r="M45" i="8" s="1"/>
  <c r="K46" i="8"/>
  <c r="M46" i="8" s="1"/>
  <c r="K47" i="8"/>
  <c r="M47" i="8" s="1"/>
  <c r="K48" i="8"/>
  <c r="M48" i="8" s="1"/>
  <c r="K49" i="8"/>
  <c r="M49" i="8" s="1"/>
  <c r="K50" i="8"/>
  <c r="M50" i="8" s="1"/>
  <c r="K51" i="8"/>
  <c r="M51" i="8" s="1"/>
  <c r="B52" i="8"/>
  <c r="B38" i="8" s="1"/>
  <c r="C52" i="8"/>
  <c r="C38" i="8" s="1"/>
  <c r="D52" i="8"/>
  <c r="D38" i="8" s="1"/>
  <c r="E52" i="8"/>
  <c r="E38" i="8" s="1"/>
  <c r="F52" i="8"/>
  <c r="F38" i="8" s="1"/>
  <c r="G52" i="8"/>
  <c r="G38" i="8" s="1"/>
  <c r="H52" i="8"/>
  <c r="H38" i="8" s="1"/>
  <c r="I52" i="8"/>
  <c r="I38" i="8" s="1"/>
  <c r="J52" i="8"/>
  <c r="J38" i="8" s="1"/>
  <c r="L52" i="8"/>
  <c r="L38" i="8" s="1"/>
  <c r="K53" i="8"/>
  <c r="M53" i="8" s="1"/>
  <c r="K54" i="8"/>
  <c r="M54" i="8" s="1"/>
  <c r="K55" i="8"/>
  <c r="M55" i="8" s="1"/>
  <c r="K56" i="8"/>
  <c r="M56" i="8" s="1"/>
  <c r="K57" i="8"/>
  <c r="M57" i="8" s="1"/>
  <c r="K58" i="8"/>
  <c r="M58" i="8" s="1"/>
  <c r="K59" i="8"/>
  <c r="M59" i="8" s="1"/>
  <c r="K60" i="8"/>
  <c r="M60" i="8" s="1"/>
  <c r="K61" i="8"/>
  <c r="M61" i="8" s="1"/>
  <c r="K62" i="8"/>
  <c r="M62" i="8" s="1"/>
  <c r="K63" i="8"/>
  <c r="M63" i="8" s="1"/>
  <c r="K64" i="8"/>
  <c r="M64" i="8" s="1"/>
  <c r="K65" i="8"/>
  <c r="M65" i="8" s="1"/>
  <c r="D53" i="10" l="1"/>
  <c r="G53" i="10"/>
  <c r="C53" i="10"/>
  <c r="H53" i="10"/>
  <c r="J53" i="10"/>
  <c r="F53" i="10"/>
  <c r="I53" i="10"/>
  <c r="E53" i="10"/>
  <c r="G134" i="10"/>
  <c r="E191" i="10"/>
  <c r="I191" i="10"/>
  <c r="C134" i="10"/>
  <c r="F134" i="10"/>
  <c r="J134" i="10"/>
  <c r="B134" i="10"/>
  <c r="K223" i="10"/>
  <c r="M223" i="10" s="1"/>
  <c r="G191" i="10"/>
  <c r="L134" i="10"/>
  <c r="F191" i="10"/>
  <c r="K162" i="10"/>
  <c r="M162" i="10" s="1"/>
  <c r="J191" i="10"/>
  <c r="K251" i="10"/>
  <c r="M251" i="10" s="1"/>
  <c r="K66" i="10"/>
  <c r="K67" i="10" s="1"/>
  <c r="K6" i="10" s="1"/>
  <c r="K100" i="10"/>
  <c r="K86" i="10" s="1"/>
  <c r="B86" i="10"/>
  <c r="G130" i="10"/>
  <c r="K85" i="10"/>
  <c r="K71" i="10" s="1"/>
  <c r="K115" i="10"/>
  <c r="J129" i="10"/>
  <c r="J130" i="10" s="1"/>
  <c r="B129" i="10"/>
  <c r="B130" i="10" s="1"/>
  <c r="F129" i="10"/>
  <c r="F130" i="10" s="1"/>
  <c r="B191" i="10"/>
  <c r="H130" i="10"/>
  <c r="C130" i="10"/>
  <c r="D134" i="10"/>
  <c r="C191" i="10"/>
  <c r="E130" i="10"/>
  <c r="I130" i="10"/>
  <c r="K148" i="10"/>
  <c r="M148" i="10" s="1"/>
  <c r="E134" i="10"/>
  <c r="I134" i="10"/>
  <c r="K190" i="10"/>
  <c r="K209" i="10"/>
  <c r="M209" i="10" s="1"/>
  <c r="L130" i="10"/>
  <c r="D130" i="10"/>
  <c r="H134" i="10"/>
  <c r="K176" i="10"/>
  <c r="M176" i="10" s="1"/>
  <c r="D191" i="10"/>
  <c r="H191" i="10"/>
  <c r="L191" i="10"/>
  <c r="K237" i="10"/>
  <c r="M237" i="10" s="1"/>
  <c r="K37" i="8"/>
  <c r="K23" i="8" s="1"/>
  <c r="K22" i="8"/>
  <c r="K8" i="8" s="1"/>
  <c r="K52" i="8"/>
  <c r="K38" i="8" s="1"/>
  <c r="M38" i="8" s="1"/>
  <c r="B66" i="8"/>
  <c r="B67" i="8" s="1"/>
  <c r="C66" i="8"/>
  <c r="C67" i="8" s="1"/>
  <c r="D66" i="8"/>
  <c r="D67" i="8" s="1"/>
  <c r="E66" i="8"/>
  <c r="E67" i="8" s="1"/>
  <c r="F66" i="8"/>
  <c r="F67" i="8" s="1"/>
  <c r="G66" i="8"/>
  <c r="G67" i="8" s="1"/>
  <c r="H66" i="8"/>
  <c r="H67" i="8" s="1"/>
  <c r="I66" i="8"/>
  <c r="I67" i="8" s="1"/>
  <c r="J66" i="8"/>
  <c r="J67" i="8" s="1"/>
  <c r="L66" i="8"/>
  <c r="L67" i="8" s="1"/>
  <c r="K72" i="8"/>
  <c r="M72" i="8" s="1"/>
  <c r="K73" i="8"/>
  <c r="M73" i="8" s="1"/>
  <c r="K74" i="8"/>
  <c r="M74" i="8" s="1"/>
  <c r="K75" i="8"/>
  <c r="M75" i="8" s="1"/>
  <c r="K76" i="8"/>
  <c r="M76" i="8" s="1"/>
  <c r="K77" i="8"/>
  <c r="M77" i="8" s="1"/>
  <c r="L188" i="8"/>
  <c r="J188" i="8"/>
  <c r="I188" i="8"/>
  <c r="H188" i="8"/>
  <c r="G188" i="8"/>
  <c r="F188" i="8"/>
  <c r="E188" i="8"/>
  <c r="D188" i="8"/>
  <c r="C188" i="8"/>
  <c r="B188" i="8"/>
  <c r="K187" i="8"/>
  <c r="M187" i="8" s="1"/>
  <c r="K186" i="8"/>
  <c r="M186" i="8" s="1"/>
  <c r="K185" i="8"/>
  <c r="M185" i="8" s="1"/>
  <c r="K184" i="8"/>
  <c r="M184" i="8" s="1"/>
  <c r="K183" i="8"/>
  <c r="M183" i="8" s="1"/>
  <c r="K182" i="8"/>
  <c r="M182" i="8" s="1"/>
  <c r="K181" i="8"/>
  <c r="M181" i="8" s="1"/>
  <c r="K180" i="8"/>
  <c r="M180" i="8" s="1"/>
  <c r="K179" i="8"/>
  <c r="M179" i="8" s="1"/>
  <c r="K178" i="8"/>
  <c r="M178" i="8" s="1"/>
  <c r="K177" i="8"/>
  <c r="M177" i="8" s="1"/>
  <c r="K176" i="8"/>
  <c r="M176" i="8" s="1"/>
  <c r="K175" i="8"/>
  <c r="M175" i="8" s="1"/>
  <c r="L174" i="8"/>
  <c r="J174" i="8"/>
  <c r="I174" i="8"/>
  <c r="H174" i="8"/>
  <c r="G174" i="8"/>
  <c r="F174" i="8"/>
  <c r="E174" i="8"/>
  <c r="D174" i="8"/>
  <c r="C174" i="8"/>
  <c r="B174" i="8"/>
  <c r="K173" i="8"/>
  <c r="M173" i="8" s="1"/>
  <c r="K172" i="8"/>
  <c r="M172" i="8" s="1"/>
  <c r="K171" i="8"/>
  <c r="M171" i="8" s="1"/>
  <c r="K170" i="8"/>
  <c r="M170" i="8" s="1"/>
  <c r="K169" i="8"/>
  <c r="M169" i="8" s="1"/>
  <c r="K168" i="8"/>
  <c r="M168" i="8" s="1"/>
  <c r="K167" i="8"/>
  <c r="M167" i="8" s="1"/>
  <c r="K166" i="8"/>
  <c r="M166" i="8" s="1"/>
  <c r="K165" i="8"/>
  <c r="M165" i="8" s="1"/>
  <c r="K164" i="8"/>
  <c r="M164" i="8" s="1"/>
  <c r="K163" i="8"/>
  <c r="M163" i="8" s="1"/>
  <c r="K162" i="8"/>
  <c r="M162" i="8" s="1"/>
  <c r="K161" i="8"/>
  <c r="M161" i="8" s="1"/>
  <c r="L160" i="8"/>
  <c r="J160" i="8"/>
  <c r="I160" i="8"/>
  <c r="H160" i="8"/>
  <c r="G160" i="8"/>
  <c r="F160" i="8"/>
  <c r="E160" i="8"/>
  <c r="D160" i="8"/>
  <c r="C160" i="8"/>
  <c r="B160" i="8"/>
  <c r="K159" i="8"/>
  <c r="M159" i="8" s="1"/>
  <c r="K158" i="8"/>
  <c r="M158" i="8" s="1"/>
  <c r="K157" i="8"/>
  <c r="M157" i="8" s="1"/>
  <c r="K156" i="8"/>
  <c r="M156" i="8" s="1"/>
  <c r="K155" i="8"/>
  <c r="M155" i="8" s="1"/>
  <c r="K154" i="8"/>
  <c r="M154" i="8" s="1"/>
  <c r="K153" i="8"/>
  <c r="M153" i="8" s="1"/>
  <c r="K152" i="8"/>
  <c r="M152" i="8" s="1"/>
  <c r="K151" i="8"/>
  <c r="M151" i="8" s="1"/>
  <c r="K150" i="8"/>
  <c r="M150" i="8" s="1"/>
  <c r="K149" i="8"/>
  <c r="M149" i="8" s="1"/>
  <c r="K148" i="8"/>
  <c r="M148" i="8" s="1"/>
  <c r="K147" i="8"/>
  <c r="M147" i="8" s="1"/>
  <c r="L146" i="8"/>
  <c r="J146" i="8"/>
  <c r="I146" i="8"/>
  <c r="H146" i="8"/>
  <c r="G146" i="8"/>
  <c r="F146" i="8"/>
  <c r="E146" i="8"/>
  <c r="D146" i="8"/>
  <c r="C146" i="8"/>
  <c r="B146" i="8"/>
  <c r="K145" i="8"/>
  <c r="M145" i="8" s="1"/>
  <c r="K144" i="8"/>
  <c r="M144" i="8" s="1"/>
  <c r="K143" i="8"/>
  <c r="M143" i="8" s="1"/>
  <c r="K142" i="8"/>
  <c r="M142" i="8" s="1"/>
  <c r="K141" i="8"/>
  <c r="M141" i="8" s="1"/>
  <c r="K140" i="8"/>
  <c r="M140" i="8" s="1"/>
  <c r="K139" i="8"/>
  <c r="M139" i="8" s="1"/>
  <c r="K138" i="8"/>
  <c r="M138" i="8" s="1"/>
  <c r="K137" i="8"/>
  <c r="M137" i="8" s="1"/>
  <c r="K136" i="8"/>
  <c r="M136" i="8" s="1"/>
  <c r="K135" i="8"/>
  <c r="M135" i="8" s="1"/>
  <c r="K134" i="8"/>
  <c r="M134" i="8" s="1"/>
  <c r="K133" i="8"/>
  <c r="M133" i="8" s="1"/>
  <c r="L127" i="8"/>
  <c r="J127" i="8"/>
  <c r="I127" i="8"/>
  <c r="H127" i="8"/>
  <c r="G127" i="8"/>
  <c r="F127" i="8"/>
  <c r="E127" i="8"/>
  <c r="D127" i="8"/>
  <c r="C127" i="8"/>
  <c r="B127" i="8"/>
  <c r="K126" i="8"/>
  <c r="M126" i="8" s="1"/>
  <c r="K125" i="8"/>
  <c r="M125" i="8" s="1"/>
  <c r="K124" i="8"/>
  <c r="M124" i="8" s="1"/>
  <c r="K123" i="8"/>
  <c r="M123" i="8" s="1"/>
  <c r="K122" i="8"/>
  <c r="M122" i="8" s="1"/>
  <c r="K121" i="8"/>
  <c r="M121" i="8" s="1"/>
  <c r="K120" i="8"/>
  <c r="M120" i="8" s="1"/>
  <c r="K119" i="8"/>
  <c r="M119" i="8" s="1"/>
  <c r="K118" i="8"/>
  <c r="M118" i="8" s="1"/>
  <c r="K117" i="8"/>
  <c r="M117" i="8" s="1"/>
  <c r="K116" i="8"/>
  <c r="M116" i="8" s="1"/>
  <c r="K115" i="8"/>
  <c r="M115" i="8" s="1"/>
  <c r="K114" i="8"/>
  <c r="M114" i="8" s="1"/>
  <c r="L113" i="8"/>
  <c r="J113" i="8"/>
  <c r="I113" i="8"/>
  <c r="H113" i="8"/>
  <c r="G113" i="8"/>
  <c r="F113" i="8"/>
  <c r="E113" i="8"/>
  <c r="D113" i="8"/>
  <c r="C113" i="8"/>
  <c r="B113" i="8"/>
  <c r="K112" i="8"/>
  <c r="M112" i="8" s="1"/>
  <c r="K111" i="8"/>
  <c r="M111" i="8" s="1"/>
  <c r="K110" i="8"/>
  <c r="M110" i="8" s="1"/>
  <c r="K109" i="8"/>
  <c r="M109" i="8" s="1"/>
  <c r="K108" i="8"/>
  <c r="M108" i="8" s="1"/>
  <c r="K107" i="8"/>
  <c r="M107" i="8" s="1"/>
  <c r="K106" i="8"/>
  <c r="M106" i="8" s="1"/>
  <c r="K105" i="8"/>
  <c r="M105" i="8" s="1"/>
  <c r="K104" i="8"/>
  <c r="M104" i="8" s="1"/>
  <c r="K103" i="8"/>
  <c r="M103" i="8" s="1"/>
  <c r="K102" i="8"/>
  <c r="M102" i="8" s="1"/>
  <c r="K101" i="8"/>
  <c r="M101" i="8" s="1"/>
  <c r="K100" i="8"/>
  <c r="M100" i="8" s="1"/>
  <c r="L99" i="8"/>
  <c r="J99" i="8"/>
  <c r="I99" i="8"/>
  <c r="H99" i="8"/>
  <c r="G99" i="8"/>
  <c r="F99" i="8"/>
  <c r="E99" i="8"/>
  <c r="D99" i="8"/>
  <c r="C99" i="8"/>
  <c r="B99" i="8"/>
  <c r="K98" i="8"/>
  <c r="M98" i="8" s="1"/>
  <c r="K97" i="8"/>
  <c r="M97" i="8" s="1"/>
  <c r="K96" i="8"/>
  <c r="M96" i="8" s="1"/>
  <c r="K95" i="8"/>
  <c r="M95" i="8" s="1"/>
  <c r="K94" i="8"/>
  <c r="M94" i="8" s="1"/>
  <c r="K93" i="8"/>
  <c r="M93" i="8" s="1"/>
  <c r="K92" i="8"/>
  <c r="M92" i="8" s="1"/>
  <c r="K91" i="8"/>
  <c r="M91" i="8" s="1"/>
  <c r="K90" i="8"/>
  <c r="M90" i="8" s="1"/>
  <c r="K89" i="8"/>
  <c r="M89" i="8" s="1"/>
  <c r="K88" i="8"/>
  <c r="M88" i="8" s="1"/>
  <c r="K87" i="8"/>
  <c r="M87" i="8" s="1"/>
  <c r="K86" i="8"/>
  <c r="M86" i="8" s="1"/>
  <c r="L85" i="8"/>
  <c r="J85" i="8"/>
  <c r="I85" i="8"/>
  <c r="H85" i="8"/>
  <c r="G85" i="8"/>
  <c r="F85" i="8"/>
  <c r="E85" i="8"/>
  <c r="D85" i="8"/>
  <c r="C85" i="8"/>
  <c r="B85" i="8"/>
  <c r="K84" i="8"/>
  <c r="M84" i="8" s="1"/>
  <c r="K83" i="8"/>
  <c r="M83" i="8" s="1"/>
  <c r="K82" i="8"/>
  <c r="M82" i="8" s="1"/>
  <c r="K81" i="8"/>
  <c r="M81" i="8" s="1"/>
  <c r="K80" i="8"/>
  <c r="M80" i="8" s="1"/>
  <c r="K79" i="8"/>
  <c r="M79" i="8" s="1"/>
  <c r="K78" i="8"/>
  <c r="M78" i="8" s="1"/>
  <c r="M66" i="10" l="1"/>
  <c r="M67" i="10"/>
  <c r="M6" i="10" s="1"/>
  <c r="M37" i="8"/>
  <c r="M23" i="8" s="1"/>
  <c r="K53" i="10"/>
  <c r="M53" i="10" s="1"/>
  <c r="M85" i="10"/>
  <c r="M71" i="10" s="1"/>
  <c r="M100" i="10"/>
  <c r="M86" i="10" s="1"/>
  <c r="K101" i="10"/>
  <c r="M101" i="10" s="1"/>
  <c r="M115" i="10"/>
  <c r="K129" i="10"/>
  <c r="M129" i="10" s="1"/>
  <c r="M190" i="10"/>
  <c r="K134" i="10"/>
  <c r="M134" i="10" s="1"/>
  <c r="K191" i="10"/>
  <c r="M191" i="10" s="1"/>
  <c r="M52" i="8"/>
  <c r="M22" i="8"/>
  <c r="M8" i="8" s="1"/>
  <c r="K188" i="8"/>
  <c r="M188" i="8" s="1"/>
  <c r="K99" i="8"/>
  <c r="M99" i="8" s="1"/>
  <c r="B71" i="8"/>
  <c r="F71" i="8"/>
  <c r="J71" i="8"/>
  <c r="C71" i="8"/>
  <c r="G71" i="8"/>
  <c r="L71" i="8"/>
  <c r="D71" i="8"/>
  <c r="H71" i="8"/>
  <c r="E71" i="8"/>
  <c r="I71" i="8"/>
  <c r="K85" i="8"/>
  <c r="M85" i="8" s="1"/>
  <c r="K146" i="8"/>
  <c r="M146" i="8" s="1"/>
  <c r="K113" i="8"/>
  <c r="M113" i="8" s="1"/>
  <c r="K174" i="8"/>
  <c r="M174" i="8" s="1"/>
  <c r="K160" i="8"/>
  <c r="M160" i="8" s="1"/>
  <c r="D128" i="8"/>
  <c r="H128" i="8"/>
  <c r="E128" i="8"/>
  <c r="I128" i="8"/>
  <c r="B128" i="8"/>
  <c r="F128" i="8"/>
  <c r="J128" i="8"/>
  <c r="C128" i="8"/>
  <c r="G128" i="8"/>
  <c r="L128" i="8"/>
  <c r="K127" i="8"/>
  <c r="K7" i="7"/>
  <c r="M7" i="7" s="1"/>
  <c r="K8" i="7"/>
  <c r="M8" i="7" s="1"/>
  <c r="K9" i="7"/>
  <c r="M9" i="7" s="1"/>
  <c r="K10" i="7"/>
  <c r="M10" i="7" s="1"/>
  <c r="K11" i="7"/>
  <c r="M11" i="7" s="1"/>
  <c r="K12" i="7"/>
  <c r="M12" i="7" s="1"/>
  <c r="K13" i="7"/>
  <c r="M13" i="7" s="1"/>
  <c r="K14" i="7"/>
  <c r="M14" i="7" s="1"/>
  <c r="K15" i="7"/>
  <c r="M15" i="7" s="1"/>
  <c r="K16" i="7"/>
  <c r="M16" i="7" s="1"/>
  <c r="K17" i="7"/>
  <c r="M17" i="7" s="1"/>
  <c r="K18" i="7"/>
  <c r="M18" i="7" s="1"/>
  <c r="K19" i="7"/>
  <c r="M19" i="7" s="1"/>
  <c r="B20" i="7"/>
  <c r="C20" i="7"/>
  <c r="D20" i="7"/>
  <c r="E20" i="7"/>
  <c r="F20" i="7"/>
  <c r="G20" i="7"/>
  <c r="H20" i="7"/>
  <c r="I20" i="7"/>
  <c r="J20" i="7"/>
  <c r="L20" i="7"/>
  <c r="K21" i="7"/>
  <c r="M21" i="7" s="1"/>
  <c r="K22" i="7"/>
  <c r="M22" i="7" s="1"/>
  <c r="K23" i="7"/>
  <c r="M23" i="7" s="1"/>
  <c r="K24" i="7"/>
  <c r="M24" i="7" s="1"/>
  <c r="K25" i="7"/>
  <c r="M25" i="7" s="1"/>
  <c r="K26" i="7"/>
  <c r="M26" i="7" s="1"/>
  <c r="K27" i="7"/>
  <c r="M27" i="7" s="1"/>
  <c r="K28" i="7"/>
  <c r="M28" i="7" s="1"/>
  <c r="K29" i="7"/>
  <c r="M29" i="7" s="1"/>
  <c r="K30" i="7"/>
  <c r="M30" i="7" s="1"/>
  <c r="K31" i="7"/>
  <c r="M31" i="7" s="1"/>
  <c r="K32" i="7"/>
  <c r="M32" i="7" s="1"/>
  <c r="K33" i="7"/>
  <c r="M33" i="7" s="1"/>
  <c r="B34" i="7"/>
  <c r="C34" i="7"/>
  <c r="D34" i="7"/>
  <c r="E34" i="7"/>
  <c r="F34" i="7"/>
  <c r="G34" i="7"/>
  <c r="H34" i="7"/>
  <c r="I34" i="7"/>
  <c r="J34" i="7"/>
  <c r="L34" i="7"/>
  <c r="K35" i="7"/>
  <c r="M35" i="7" s="1"/>
  <c r="K36" i="7"/>
  <c r="M36" i="7" s="1"/>
  <c r="K37" i="7"/>
  <c r="M37" i="7" s="1"/>
  <c r="K38" i="7"/>
  <c r="M38" i="7" s="1"/>
  <c r="K39" i="7"/>
  <c r="M39" i="7" s="1"/>
  <c r="K40" i="7"/>
  <c r="M40" i="7" s="1"/>
  <c r="K41" i="7"/>
  <c r="M41" i="7" s="1"/>
  <c r="K42" i="7"/>
  <c r="M42" i="7" s="1"/>
  <c r="K43" i="7"/>
  <c r="M43" i="7" s="1"/>
  <c r="K44" i="7"/>
  <c r="M44" i="7" s="1"/>
  <c r="K45" i="7"/>
  <c r="M45" i="7" s="1"/>
  <c r="K46" i="7"/>
  <c r="M46" i="7" s="1"/>
  <c r="K47" i="7"/>
  <c r="M47" i="7" s="1"/>
  <c r="B48" i="7"/>
  <c r="C48" i="7"/>
  <c r="D48" i="7"/>
  <c r="E48" i="7"/>
  <c r="F48" i="7"/>
  <c r="G48" i="7"/>
  <c r="H48" i="7"/>
  <c r="I48" i="7"/>
  <c r="J48" i="7"/>
  <c r="L48" i="7"/>
  <c r="K49" i="7"/>
  <c r="K50" i="7"/>
  <c r="M50" i="7" s="1"/>
  <c r="K51" i="7"/>
  <c r="M51" i="7" s="1"/>
  <c r="K52" i="7"/>
  <c r="M52" i="7" s="1"/>
  <c r="K53" i="7"/>
  <c r="M53" i="7" s="1"/>
  <c r="K54" i="7"/>
  <c r="M54" i="7" s="1"/>
  <c r="K55" i="7"/>
  <c r="M55" i="7" s="1"/>
  <c r="K56" i="7"/>
  <c r="M56" i="7" s="1"/>
  <c r="K57" i="7"/>
  <c r="M57" i="7" s="1"/>
  <c r="K58" i="7"/>
  <c r="M58" i="7" s="1"/>
  <c r="K59" i="7"/>
  <c r="M59" i="7" s="1"/>
  <c r="K60" i="7"/>
  <c r="M60" i="7" s="1"/>
  <c r="K61" i="7"/>
  <c r="M61" i="7" s="1"/>
  <c r="B62" i="7"/>
  <c r="C62" i="7"/>
  <c r="D62" i="7"/>
  <c r="E62" i="7"/>
  <c r="F62" i="7"/>
  <c r="G62" i="7"/>
  <c r="H62" i="7"/>
  <c r="I62" i="7"/>
  <c r="J62" i="7"/>
  <c r="L62" i="7"/>
  <c r="K130" i="10" l="1"/>
  <c r="M130" i="10" s="1"/>
  <c r="H6" i="7"/>
  <c r="D6" i="7"/>
  <c r="K71" i="8"/>
  <c r="M71" i="8" s="1"/>
  <c r="M127" i="8"/>
  <c r="K128" i="8"/>
  <c r="M128" i="8" s="1"/>
  <c r="F6" i="7"/>
  <c r="J6" i="7"/>
  <c r="I6" i="7"/>
  <c r="E6" i="7"/>
  <c r="L6" i="7"/>
  <c r="G6" i="7"/>
  <c r="C6" i="7"/>
  <c r="K48" i="7"/>
  <c r="M48" i="7" s="1"/>
  <c r="B6" i="7"/>
  <c r="K62" i="7"/>
  <c r="M62" i="7" s="1"/>
  <c r="K20" i="7"/>
  <c r="M20" i="7" s="1"/>
  <c r="K34" i="7"/>
  <c r="M34" i="7" s="1"/>
  <c r="M49" i="7"/>
  <c r="L123" i="7"/>
  <c r="J123" i="7"/>
  <c r="I123" i="7"/>
  <c r="H123" i="7"/>
  <c r="G123" i="7"/>
  <c r="F123" i="7"/>
  <c r="E123" i="7"/>
  <c r="D123" i="7"/>
  <c r="C123" i="7"/>
  <c r="B123" i="7"/>
  <c r="K122" i="7"/>
  <c r="M122" i="7" s="1"/>
  <c r="K121" i="7"/>
  <c r="M121" i="7" s="1"/>
  <c r="K120" i="7"/>
  <c r="M120" i="7" s="1"/>
  <c r="K119" i="7"/>
  <c r="M119" i="7" s="1"/>
  <c r="K118" i="7"/>
  <c r="M118" i="7" s="1"/>
  <c r="K117" i="7"/>
  <c r="M117" i="7" s="1"/>
  <c r="K116" i="7"/>
  <c r="M116" i="7" s="1"/>
  <c r="K115" i="7"/>
  <c r="M115" i="7" s="1"/>
  <c r="K114" i="7"/>
  <c r="M114" i="7" s="1"/>
  <c r="K113" i="7"/>
  <c r="M113" i="7" s="1"/>
  <c r="K112" i="7"/>
  <c r="M112" i="7" s="1"/>
  <c r="K111" i="7"/>
  <c r="M111" i="7" s="1"/>
  <c r="K110" i="7"/>
  <c r="M110" i="7" s="1"/>
  <c r="L109" i="7"/>
  <c r="J109" i="7"/>
  <c r="I109" i="7"/>
  <c r="H109" i="7"/>
  <c r="G109" i="7"/>
  <c r="F109" i="7"/>
  <c r="E109" i="7"/>
  <c r="D109" i="7"/>
  <c r="C109" i="7"/>
  <c r="B109" i="7"/>
  <c r="K108" i="7"/>
  <c r="M108" i="7" s="1"/>
  <c r="K107" i="7"/>
  <c r="M107" i="7" s="1"/>
  <c r="K106" i="7"/>
  <c r="M106" i="7" s="1"/>
  <c r="K105" i="7"/>
  <c r="M105" i="7" s="1"/>
  <c r="K104" i="7"/>
  <c r="M104" i="7" s="1"/>
  <c r="K103" i="7"/>
  <c r="M103" i="7" s="1"/>
  <c r="K102" i="7"/>
  <c r="M102" i="7" s="1"/>
  <c r="K101" i="7"/>
  <c r="M101" i="7" s="1"/>
  <c r="K100" i="7"/>
  <c r="M100" i="7" s="1"/>
  <c r="K99" i="7"/>
  <c r="M99" i="7" s="1"/>
  <c r="K98" i="7"/>
  <c r="M98" i="7" s="1"/>
  <c r="K97" i="7"/>
  <c r="M97" i="7" s="1"/>
  <c r="K96" i="7"/>
  <c r="M96" i="7" s="1"/>
  <c r="L95" i="7"/>
  <c r="J95" i="7"/>
  <c r="I95" i="7"/>
  <c r="H95" i="7"/>
  <c r="G95" i="7"/>
  <c r="F95" i="7"/>
  <c r="E95" i="7"/>
  <c r="D95" i="7"/>
  <c r="C95" i="7"/>
  <c r="B95" i="7"/>
  <c r="K94" i="7"/>
  <c r="M94" i="7" s="1"/>
  <c r="K93" i="7"/>
  <c r="M93" i="7" s="1"/>
  <c r="K92" i="7"/>
  <c r="M92" i="7" s="1"/>
  <c r="K91" i="7"/>
  <c r="M91" i="7" s="1"/>
  <c r="K90" i="7"/>
  <c r="M90" i="7" s="1"/>
  <c r="K89" i="7"/>
  <c r="M89" i="7" s="1"/>
  <c r="K88" i="7"/>
  <c r="M88" i="7" s="1"/>
  <c r="K87" i="7"/>
  <c r="M87" i="7" s="1"/>
  <c r="K86" i="7"/>
  <c r="M86" i="7" s="1"/>
  <c r="K85" i="7"/>
  <c r="M85" i="7" s="1"/>
  <c r="K84" i="7"/>
  <c r="M84" i="7" s="1"/>
  <c r="K83" i="7"/>
  <c r="M83" i="7" s="1"/>
  <c r="K82" i="7"/>
  <c r="M82" i="7" s="1"/>
  <c r="L81" i="7"/>
  <c r="J81" i="7"/>
  <c r="I81" i="7"/>
  <c r="H81" i="7"/>
  <c r="G81" i="7"/>
  <c r="F81" i="7"/>
  <c r="E81" i="7"/>
  <c r="D81" i="7"/>
  <c r="C81" i="7"/>
  <c r="B81" i="7"/>
  <c r="K80" i="7"/>
  <c r="M80" i="7" s="1"/>
  <c r="K79" i="7"/>
  <c r="M79" i="7" s="1"/>
  <c r="K78" i="7"/>
  <c r="M78" i="7" s="1"/>
  <c r="K77" i="7"/>
  <c r="M77" i="7" s="1"/>
  <c r="K76" i="7"/>
  <c r="M76" i="7" s="1"/>
  <c r="K75" i="7"/>
  <c r="M75" i="7" s="1"/>
  <c r="K74" i="7"/>
  <c r="M74" i="7" s="1"/>
  <c r="K73" i="7"/>
  <c r="M73" i="7" s="1"/>
  <c r="K72" i="7"/>
  <c r="M72" i="7" s="1"/>
  <c r="K71" i="7"/>
  <c r="M71" i="7" s="1"/>
  <c r="K70" i="7"/>
  <c r="M70" i="7" s="1"/>
  <c r="K69" i="7"/>
  <c r="M69" i="7" s="1"/>
  <c r="K68" i="7"/>
  <c r="M68" i="7" s="1"/>
  <c r="K6" i="7" l="1"/>
  <c r="M6" i="7" s="1"/>
  <c r="B63" i="7"/>
  <c r="F63" i="7"/>
  <c r="I63" i="7"/>
  <c r="E63" i="7"/>
  <c r="D63" i="7"/>
  <c r="L63" i="7"/>
  <c r="J63" i="7"/>
  <c r="H63" i="7"/>
  <c r="G63" i="7"/>
  <c r="C63" i="7"/>
  <c r="K123" i="7"/>
  <c r="M123" i="7" s="1"/>
  <c r="K109" i="7"/>
  <c r="M109" i="7" s="1"/>
  <c r="K95" i="7"/>
  <c r="M95" i="7" s="1"/>
  <c r="K81" i="7"/>
  <c r="M81" i="7" s="1"/>
  <c r="K63" i="7" l="1"/>
  <c r="M63" i="7" s="1"/>
  <c r="K7" i="6"/>
  <c r="M7" i="6" s="1"/>
  <c r="K8" i="6"/>
  <c r="M8" i="6" s="1"/>
  <c r="K9" i="6"/>
  <c r="M9" i="6" s="1"/>
  <c r="K10" i="6"/>
  <c r="M10" i="6" s="1"/>
  <c r="K11" i="6"/>
  <c r="M11" i="6" s="1"/>
  <c r="K12" i="6"/>
  <c r="M12" i="6" s="1"/>
  <c r="K13" i="6"/>
  <c r="M13" i="6" s="1"/>
  <c r="K14" i="6"/>
  <c r="M14" i="6" s="1"/>
  <c r="K15" i="6"/>
  <c r="M15" i="6" s="1"/>
  <c r="K16" i="6"/>
  <c r="M16" i="6" s="1"/>
  <c r="K17" i="6"/>
  <c r="M17" i="6" s="1"/>
  <c r="K18" i="6"/>
  <c r="M18" i="6" s="1"/>
  <c r="K19" i="6"/>
  <c r="M19" i="6" s="1"/>
  <c r="B20" i="6"/>
  <c r="C20" i="6"/>
  <c r="D20" i="6"/>
  <c r="E20" i="6"/>
  <c r="F20" i="6"/>
  <c r="G20" i="6"/>
  <c r="H20" i="6"/>
  <c r="I20" i="6"/>
  <c r="J20" i="6"/>
  <c r="L20" i="6"/>
  <c r="K21" i="6"/>
  <c r="M21" i="6" s="1"/>
  <c r="K22" i="6"/>
  <c r="M22" i="6" s="1"/>
  <c r="K23" i="6"/>
  <c r="M23" i="6" s="1"/>
  <c r="K24" i="6"/>
  <c r="M24" i="6" s="1"/>
  <c r="K25" i="6"/>
  <c r="M25" i="6" s="1"/>
  <c r="K26" i="6"/>
  <c r="M26" i="6" s="1"/>
  <c r="K27" i="6"/>
  <c r="M27" i="6" s="1"/>
  <c r="K28" i="6"/>
  <c r="M28" i="6" s="1"/>
  <c r="K29" i="6"/>
  <c r="M29" i="6" s="1"/>
  <c r="K30" i="6"/>
  <c r="M30" i="6" s="1"/>
  <c r="K31" i="6"/>
  <c r="M31" i="6" s="1"/>
  <c r="K32" i="6"/>
  <c r="M32" i="6" s="1"/>
  <c r="K33" i="6"/>
  <c r="M33" i="6" s="1"/>
  <c r="B34" i="6"/>
  <c r="C34" i="6"/>
  <c r="D34" i="6"/>
  <c r="E34" i="6"/>
  <c r="F34" i="6"/>
  <c r="G34" i="6"/>
  <c r="H34" i="6"/>
  <c r="I34" i="6"/>
  <c r="J34" i="6"/>
  <c r="L34" i="6"/>
  <c r="K35" i="6"/>
  <c r="M35" i="6" s="1"/>
  <c r="K36" i="6"/>
  <c r="M36" i="6" s="1"/>
  <c r="K37" i="6"/>
  <c r="M37" i="6" s="1"/>
  <c r="K38" i="6"/>
  <c r="M38" i="6" s="1"/>
  <c r="K39" i="6"/>
  <c r="M39" i="6" s="1"/>
  <c r="K40" i="6"/>
  <c r="M40" i="6" s="1"/>
  <c r="K41" i="6"/>
  <c r="M41" i="6" s="1"/>
  <c r="K42" i="6"/>
  <c r="M42" i="6" s="1"/>
  <c r="K43" i="6"/>
  <c r="M43" i="6" s="1"/>
  <c r="K44" i="6"/>
  <c r="M44" i="6" s="1"/>
  <c r="K45" i="6"/>
  <c r="M45" i="6" s="1"/>
  <c r="K46" i="6"/>
  <c r="M46" i="6" s="1"/>
  <c r="K47" i="6"/>
  <c r="M47" i="6" s="1"/>
  <c r="B48" i="6"/>
  <c r="C48" i="6"/>
  <c r="D48" i="6"/>
  <c r="E48" i="6"/>
  <c r="F48" i="6"/>
  <c r="G48" i="6"/>
  <c r="H48" i="6"/>
  <c r="I48" i="6"/>
  <c r="J48" i="6"/>
  <c r="L48" i="6"/>
  <c r="K49" i="6"/>
  <c r="M49" i="6" s="1"/>
  <c r="K50" i="6"/>
  <c r="M50" i="6" s="1"/>
  <c r="K51" i="6"/>
  <c r="M51" i="6" s="1"/>
  <c r="K52" i="6"/>
  <c r="M52" i="6" s="1"/>
  <c r="K53" i="6"/>
  <c r="M53" i="6" s="1"/>
  <c r="K54" i="6"/>
  <c r="M54" i="6" s="1"/>
  <c r="K55" i="6"/>
  <c r="M55" i="6" s="1"/>
  <c r="K56" i="6"/>
  <c r="M56" i="6" s="1"/>
  <c r="K57" i="6"/>
  <c r="M57" i="6" s="1"/>
  <c r="K58" i="6"/>
  <c r="M58" i="6" s="1"/>
  <c r="K59" i="6"/>
  <c r="M59" i="6" s="1"/>
  <c r="K60" i="6"/>
  <c r="M60" i="6" s="1"/>
  <c r="K20" i="6" l="1"/>
  <c r="M20" i="6" s="1"/>
  <c r="K48" i="6"/>
  <c r="M48" i="6" s="1"/>
  <c r="K34" i="6"/>
  <c r="M34" i="6" s="1"/>
  <c r="L62" i="6"/>
  <c r="J62" i="6"/>
  <c r="I62" i="6"/>
  <c r="H62" i="6"/>
  <c r="G62" i="6"/>
  <c r="F62" i="6"/>
  <c r="E62" i="6"/>
  <c r="D62" i="6"/>
  <c r="C62" i="6"/>
  <c r="B62" i="6"/>
  <c r="K61" i="6"/>
  <c r="M61" i="6" s="1"/>
  <c r="K62" i="6" l="1"/>
  <c r="M62" i="6" s="1"/>
  <c r="L58" i="5" l="1"/>
  <c r="L267" i="10" s="1"/>
  <c r="J58" i="5"/>
  <c r="J267" i="10" s="1"/>
  <c r="I58" i="5"/>
  <c r="I267" i="10" s="1"/>
  <c r="H58" i="5"/>
  <c r="H267" i="10" s="1"/>
  <c r="G58" i="5"/>
  <c r="G267" i="10" s="1"/>
  <c r="F58" i="5"/>
  <c r="F267" i="10" s="1"/>
  <c r="E58" i="5"/>
  <c r="E267" i="10" s="1"/>
  <c r="D58" i="5"/>
  <c r="D267" i="10" s="1"/>
  <c r="C58" i="5"/>
  <c r="C267" i="10" s="1"/>
  <c r="B58" i="5"/>
  <c r="B267" i="10" s="1"/>
  <c r="K57" i="5"/>
  <c r="K56" i="5"/>
  <c r="K55" i="5"/>
  <c r="K54" i="5"/>
  <c r="K53" i="5"/>
  <c r="K52" i="5"/>
  <c r="K51" i="5"/>
  <c r="K50" i="5"/>
  <c r="K49" i="5"/>
  <c r="K48" i="5"/>
  <c r="K47" i="5"/>
  <c r="K46" i="5"/>
  <c r="K45" i="5"/>
  <c r="L44" i="5"/>
  <c r="L266" i="10" s="1"/>
  <c r="J44" i="5"/>
  <c r="J266" i="10" s="1"/>
  <c r="I44" i="5"/>
  <c r="I266" i="10" s="1"/>
  <c r="H44" i="5"/>
  <c r="H266" i="10" s="1"/>
  <c r="G44" i="5"/>
  <c r="G266" i="10" s="1"/>
  <c r="F44" i="5"/>
  <c r="F266" i="10" s="1"/>
  <c r="E44" i="5"/>
  <c r="E266" i="10" s="1"/>
  <c r="D44" i="5"/>
  <c r="D266" i="10" s="1"/>
  <c r="C44" i="5"/>
  <c r="C266" i="10" s="1"/>
  <c r="B44" i="5"/>
  <c r="B266" i="10" s="1"/>
  <c r="K43" i="5"/>
  <c r="K42" i="5"/>
  <c r="K41" i="5"/>
  <c r="K40" i="5"/>
  <c r="K39" i="5"/>
  <c r="K38" i="5"/>
  <c r="K37" i="5"/>
  <c r="K36" i="5"/>
  <c r="K35" i="5"/>
  <c r="K34" i="5"/>
  <c r="K33" i="5"/>
  <c r="K32" i="5"/>
  <c r="K31" i="5"/>
  <c r="L30" i="5"/>
  <c r="L265" i="10" s="1"/>
  <c r="J30" i="5"/>
  <c r="J265" i="10" s="1"/>
  <c r="I30" i="5"/>
  <c r="I265" i="10" s="1"/>
  <c r="H30" i="5"/>
  <c r="H265" i="10" s="1"/>
  <c r="G30" i="5"/>
  <c r="G265" i="10" s="1"/>
  <c r="F30" i="5"/>
  <c r="F265" i="10" s="1"/>
  <c r="E30" i="5"/>
  <c r="E265" i="10" s="1"/>
  <c r="D30" i="5"/>
  <c r="D265" i="10" s="1"/>
  <c r="C30" i="5"/>
  <c r="C265" i="10" s="1"/>
  <c r="B30" i="5"/>
  <c r="B265" i="10" s="1"/>
  <c r="K29" i="5"/>
  <c r="K28" i="5"/>
  <c r="K27" i="5"/>
  <c r="K26" i="5"/>
  <c r="K25" i="5"/>
  <c r="K24" i="5"/>
  <c r="K23" i="5"/>
  <c r="K22" i="5"/>
  <c r="K21" i="5"/>
  <c r="K20" i="5"/>
  <c r="K19" i="5"/>
  <c r="K18" i="5"/>
  <c r="K17" i="5"/>
  <c r="L16" i="5"/>
  <c r="L264" i="10" s="1"/>
  <c r="J16" i="5"/>
  <c r="J264" i="10" s="1"/>
  <c r="I16" i="5"/>
  <c r="I264" i="10" s="1"/>
  <c r="H16" i="5"/>
  <c r="H264" i="10" s="1"/>
  <c r="G16" i="5"/>
  <c r="G264" i="10" s="1"/>
  <c r="F16" i="5"/>
  <c r="F264" i="10" s="1"/>
  <c r="E16" i="5"/>
  <c r="E264" i="10" s="1"/>
  <c r="D16" i="5"/>
  <c r="D264" i="10" s="1"/>
  <c r="C16" i="5"/>
  <c r="C264" i="10" s="1"/>
  <c r="B16" i="5"/>
  <c r="B264" i="10" s="1"/>
  <c r="K15" i="5"/>
  <c r="K14" i="5"/>
  <c r="K13" i="5"/>
  <c r="K12" i="5"/>
  <c r="K11" i="5"/>
  <c r="K10" i="5"/>
  <c r="K9" i="5"/>
  <c r="K8" i="5"/>
  <c r="K7" i="5"/>
  <c r="K6" i="5"/>
  <c r="K5" i="5"/>
  <c r="K4" i="5"/>
  <c r="K3" i="5"/>
  <c r="E268" i="10" l="1"/>
  <c r="I268" i="10"/>
  <c r="B268" i="10"/>
  <c r="F268" i="10"/>
  <c r="J268" i="10"/>
  <c r="C268" i="10"/>
  <c r="G268" i="10"/>
  <c r="L268" i="10"/>
  <c r="D268" i="10"/>
  <c r="H268" i="10"/>
  <c r="K30" i="5"/>
  <c r="K265" i="10" s="1"/>
  <c r="K66" i="8"/>
  <c r="D201" i="8"/>
  <c r="D136" i="7"/>
  <c r="D75" i="6"/>
  <c r="D65" i="2"/>
  <c r="H201" i="8"/>
  <c r="H136" i="7"/>
  <c r="H75" i="6"/>
  <c r="H65" i="2"/>
  <c r="I202" i="8"/>
  <c r="I137" i="7"/>
  <c r="I76" i="6"/>
  <c r="I66" i="2"/>
  <c r="B203" i="8"/>
  <c r="B138" i="7"/>
  <c r="B77" i="6"/>
  <c r="B67" i="2"/>
  <c r="J203" i="8"/>
  <c r="J138" i="7"/>
  <c r="J77" i="6"/>
  <c r="J67" i="2"/>
  <c r="C59" i="5"/>
  <c r="C204" i="8"/>
  <c r="C139" i="7"/>
  <c r="C78" i="6"/>
  <c r="C68" i="2"/>
  <c r="L59" i="5"/>
  <c r="L204" i="8"/>
  <c r="L139" i="7"/>
  <c r="L78" i="6"/>
  <c r="L68" i="2"/>
  <c r="E201" i="8"/>
  <c r="E136" i="7"/>
  <c r="E75" i="6"/>
  <c r="E65" i="2"/>
  <c r="I201" i="8"/>
  <c r="I136" i="7"/>
  <c r="I75" i="6"/>
  <c r="I65" i="2"/>
  <c r="B202" i="8"/>
  <c r="B137" i="7"/>
  <c r="B76" i="6"/>
  <c r="B66" i="2"/>
  <c r="F202" i="8"/>
  <c r="F137" i="7"/>
  <c r="F76" i="6"/>
  <c r="F66" i="2"/>
  <c r="J202" i="8"/>
  <c r="J137" i="7"/>
  <c r="J76" i="6"/>
  <c r="J66" i="2"/>
  <c r="C203" i="8"/>
  <c r="C138" i="7"/>
  <c r="C77" i="6"/>
  <c r="C67" i="2"/>
  <c r="L203" i="8"/>
  <c r="L138" i="7"/>
  <c r="L77" i="6"/>
  <c r="L67" i="2"/>
  <c r="H59" i="5"/>
  <c r="H204" i="8"/>
  <c r="H139" i="7"/>
  <c r="H78" i="6"/>
  <c r="H68" i="2"/>
  <c r="B201" i="8"/>
  <c r="B136" i="7"/>
  <c r="B75" i="6"/>
  <c r="B65" i="2"/>
  <c r="F201" i="8"/>
  <c r="F136" i="7"/>
  <c r="F75" i="6"/>
  <c r="F65" i="2"/>
  <c r="J201" i="8"/>
  <c r="J136" i="7"/>
  <c r="J75" i="6"/>
  <c r="J65" i="2"/>
  <c r="C202" i="8"/>
  <c r="C137" i="7"/>
  <c r="C76" i="6"/>
  <c r="C66" i="2"/>
  <c r="G202" i="8"/>
  <c r="G137" i="7"/>
  <c r="G76" i="6"/>
  <c r="G66" i="2"/>
  <c r="L202" i="8"/>
  <c r="L137" i="7"/>
  <c r="L76" i="6"/>
  <c r="L66" i="2"/>
  <c r="D203" i="8"/>
  <c r="D138" i="7"/>
  <c r="D77" i="6"/>
  <c r="D67" i="2"/>
  <c r="H203" i="8"/>
  <c r="H138" i="7"/>
  <c r="H77" i="6"/>
  <c r="H67" i="2"/>
  <c r="E59" i="5"/>
  <c r="E204" i="8"/>
  <c r="E139" i="7"/>
  <c r="E78" i="6"/>
  <c r="E68" i="2"/>
  <c r="I59" i="5"/>
  <c r="I204" i="8"/>
  <c r="I139" i="7"/>
  <c r="I78" i="6"/>
  <c r="I68" i="2"/>
  <c r="K202" i="8"/>
  <c r="K137" i="7"/>
  <c r="E202" i="8"/>
  <c r="E137" i="7"/>
  <c r="E76" i="6"/>
  <c r="E66" i="2"/>
  <c r="F203" i="8"/>
  <c r="F138" i="7"/>
  <c r="F77" i="6"/>
  <c r="F67" i="2"/>
  <c r="G59" i="5"/>
  <c r="G204" i="8"/>
  <c r="G139" i="7"/>
  <c r="G78" i="6"/>
  <c r="G68" i="2"/>
  <c r="K16" i="5"/>
  <c r="K264" i="10" s="1"/>
  <c r="K44" i="5"/>
  <c r="K266" i="10" s="1"/>
  <c r="G203" i="8"/>
  <c r="G138" i="7"/>
  <c r="G77" i="6"/>
  <c r="G67" i="2"/>
  <c r="D59" i="5"/>
  <c r="D204" i="8"/>
  <c r="D139" i="7"/>
  <c r="D78" i="6"/>
  <c r="D68" i="2"/>
  <c r="F59" i="5"/>
  <c r="C201" i="8"/>
  <c r="C136" i="7"/>
  <c r="C75" i="6"/>
  <c r="C65" i="2"/>
  <c r="G201" i="8"/>
  <c r="G136" i="7"/>
  <c r="G75" i="6"/>
  <c r="G65" i="2"/>
  <c r="L201" i="8"/>
  <c r="L136" i="7"/>
  <c r="L75" i="6"/>
  <c r="L79" i="6" s="1"/>
  <c r="L65" i="2"/>
  <c r="D202" i="8"/>
  <c r="D137" i="7"/>
  <c r="D76" i="6"/>
  <c r="D66" i="2"/>
  <c r="H202" i="8"/>
  <c r="H137" i="7"/>
  <c r="H76" i="6"/>
  <c r="H66" i="2"/>
  <c r="E203" i="8"/>
  <c r="E138" i="7"/>
  <c r="E77" i="6"/>
  <c r="E67" i="2"/>
  <c r="I203" i="8"/>
  <c r="I138" i="7"/>
  <c r="I77" i="6"/>
  <c r="I67" i="2"/>
  <c r="K58" i="5"/>
  <c r="K267" i="10" s="1"/>
  <c r="B59" i="5"/>
  <c r="B204" i="8"/>
  <c r="B139" i="7"/>
  <c r="B78" i="6"/>
  <c r="B68" i="2"/>
  <c r="F204" i="8"/>
  <c r="F139" i="7"/>
  <c r="F78" i="6"/>
  <c r="F68" i="2"/>
  <c r="J59" i="5"/>
  <c r="J204" i="8"/>
  <c r="J139" i="7"/>
  <c r="J78" i="6"/>
  <c r="J68" i="2"/>
  <c r="K66" i="2" l="1"/>
  <c r="M30" i="5"/>
  <c r="M265" i="10" s="1"/>
  <c r="K76" i="6"/>
  <c r="K59" i="5"/>
  <c r="M59" i="5" s="1"/>
  <c r="K268" i="10"/>
  <c r="M268" i="10" s="1"/>
  <c r="I140" i="7"/>
  <c r="H79" i="6"/>
  <c r="D79" i="6"/>
  <c r="G205" i="8"/>
  <c r="L205" i="8"/>
  <c r="C205" i="8"/>
  <c r="J205" i="8"/>
  <c r="F205" i="8"/>
  <c r="B205" i="8"/>
  <c r="M66" i="8"/>
  <c r="I205" i="8"/>
  <c r="E205" i="8"/>
  <c r="G79" i="6"/>
  <c r="C79" i="6"/>
  <c r="M202" i="8"/>
  <c r="M137" i="7"/>
  <c r="M76" i="6"/>
  <c r="M66" i="2"/>
  <c r="J79" i="6"/>
  <c r="F79" i="6"/>
  <c r="B79" i="6"/>
  <c r="H140" i="7"/>
  <c r="D140" i="7"/>
  <c r="K204" i="8"/>
  <c r="K139" i="7"/>
  <c r="K78" i="6"/>
  <c r="K68" i="2"/>
  <c r="M16" i="5"/>
  <c r="M264" i="10" s="1"/>
  <c r="K201" i="8"/>
  <c r="K136" i="7"/>
  <c r="K140" i="7" s="1"/>
  <c r="K75" i="6"/>
  <c r="K65" i="2"/>
  <c r="E140" i="7"/>
  <c r="M58" i="5"/>
  <c r="M267" i="10" s="1"/>
  <c r="L140" i="7"/>
  <c r="G140" i="7"/>
  <c r="C140" i="7"/>
  <c r="M44" i="5"/>
  <c r="M266" i="10" s="1"/>
  <c r="K203" i="8"/>
  <c r="K138" i="7"/>
  <c r="K77" i="6"/>
  <c r="K67" i="2"/>
  <c r="J140" i="7"/>
  <c r="F140" i="7"/>
  <c r="B140" i="7"/>
  <c r="I79" i="6"/>
  <c r="E79" i="6"/>
  <c r="H205" i="8"/>
  <c r="D205" i="8"/>
  <c r="L58" i="4"/>
  <c r="L275" i="10" s="1"/>
  <c r="J58" i="4"/>
  <c r="J275" i="10" s="1"/>
  <c r="I58" i="4"/>
  <c r="I275" i="10" s="1"/>
  <c r="H58" i="4"/>
  <c r="H275" i="10" s="1"/>
  <c r="G58" i="4"/>
  <c r="G275" i="10" s="1"/>
  <c r="F58" i="4"/>
  <c r="F275" i="10" s="1"/>
  <c r="E58" i="4"/>
  <c r="E275" i="10" s="1"/>
  <c r="D58" i="4"/>
  <c r="D275" i="10" s="1"/>
  <c r="C58" i="4"/>
  <c r="C275" i="10" s="1"/>
  <c r="B58" i="4"/>
  <c r="B275" i="10" s="1"/>
  <c r="K57" i="4"/>
  <c r="M57" i="4" s="1"/>
  <c r="K56" i="4"/>
  <c r="M56" i="4" s="1"/>
  <c r="K55" i="4"/>
  <c r="M55" i="4" s="1"/>
  <c r="K54" i="4"/>
  <c r="M54" i="4" s="1"/>
  <c r="K53" i="4"/>
  <c r="M53" i="4" s="1"/>
  <c r="K52" i="4"/>
  <c r="M52" i="4" s="1"/>
  <c r="K51" i="4"/>
  <c r="M51" i="4" s="1"/>
  <c r="K50" i="4"/>
  <c r="M50" i="4" s="1"/>
  <c r="K49" i="4"/>
  <c r="M49" i="4" s="1"/>
  <c r="K48" i="4"/>
  <c r="M48" i="4" s="1"/>
  <c r="K47" i="4"/>
  <c r="M47" i="4" s="1"/>
  <c r="K46" i="4"/>
  <c r="M46" i="4" s="1"/>
  <c r="K45" i="4"/>
  <c r="M45" i="4" s="1"/>
  <c r="L44" i="4"/>
  <c r="L274" i="10" s="1"/>
  <c r="J44" i="4"/>
  <c r="J274" i="10" s="1"/>
  <c r="I44" i="4"/>
  <c r="I274" i="10" s="1"/>
  <c r="H44" i="4"/>
  <c r="H274" i="10" s="1"/>
  <c r="G44" i="4"/>
  <c r="G274" i="10" s="1"/>
  <c r="F44" i="4"/>
  <c r="F274" i="10" s="1"/>
  <c r="E44" i="4"/>
  <c r="E274" i="10" s="1"/>
  <c r="D44" i="4"/>
  <c r="D274" i="10" s="1"/>
  <c r="C44" i="4"/>
  <c r="C274" i="10" s="1"/>
  <c r="B44" i="4"/>
  <c r="B274" i="10" s="1"/>
  <c r="K43" i="4"/>
  <c r="M43" i="4" s="1"/>
  <c r="K42" i="4"/>
  <c r="M42" i="4" s="1"/>
  <c r="K41" i="4"/>
  <c r="M41" i="4" s="1"/>
  <c r="K40" i="4"/>
  <c r="M40" i="4" s="1"/>
  <c r="K39" i="4"/>
  <c r="M39" i="4" s="1"/>
  <c r="K38" i="4"/>
  <c r="M38" i="4" s="1"/>
  <c r="K37" i="4"/>
  <c r="M37" i="4" s="1"/>
  <c r="K36" i="4"/>
  <c r="M36" i="4" s="1"/>
  <c r="K35" i="4"/>
  <c r="M35" i="4" s="1"/>
  <c r="K34" i="4"/>
  <c r="M34" i="4" s="1"/>
  <c r="K33" i="4"/>
  <c r="M33" i="4" s="1"/>
  <c r="K32" i="4"/>
  <c r="M32" i="4" s="1"/>
  <c r="K31" i="4"/>
  <c r="M31" i="4" s="1"/>
  <c r="L30" i="4"/>
  <c r="L273" i="10" s="1"/>
  <c r="J30" i="4"/>
  <c r="J273" i="10" s="1"/>
  <c r="I30" i="4"/>
  <c r="I273" i="10" s="1"/>
  <c r="H30" i="4"/>
  <c r="H273" i="10" s="1"/>
  <c r="G30" i="4"/>
  <c r="G273" i="10" s="1"/>
  <c r="F30" i="4"/>
  <c r="F273" i="10" s="1"/>
  <c r="E30" i="4"/>
  <c r="E273" i="10" s="1"/>
  <c r="D30" i="4"/>
  <c r="D273" i="10" s="1"/>
  <c r="C30" i="4"/>
  <c r="C273" i="10" s="1"/>
  <c r="B30" i="4"/>
  <c r="B273" i="10" s="1"/>
  <c r="K29" i="4"/>
  <c r="M29" i="4" s="1"/>
  <c r="K28" i="4"/>
  <c r="M28" i="4" s="1"/>
  <c r="K27" i="4"/>
  <c r="M27" i="4" s="1"/>
  <c r="K26" i="4"/>
  <c r="M26" i="4" s="1"/>
  <c r="K25" i="4"/>
  <c r="M25" i="4" s="1"/>
  <c r="K24" i="4"/>
  <c r="M24" i="4" s="1"/>
  <c r="K23" i="4"/>
  <c r="M23" i="4" s="1"/>
  <c r="K22" i="4"/>
  <c r="M22" i="4" s="1"/>
  <c r="K21" i="4"/>
  <c r="M21" i="4" s="1"/>
  <c r="K20" i="4"/>
  <c r="M20" i="4" s="1"/>
  <c r="K19" i="4"/>
  <c r="M19" i="4" s="1"/>
  <c r="K18" i="4"/>
  <c r="M18" i="4" s="1"/>
  <c r="K17" i="4"/>
  <c r="M17" i="4" s="1"/>
  <c r="L16" i="4"/>
  <c r="L272" i="10" s="1"/>
  <c r="J16" i="4"/>
  <c r="J272" i="10" s="1"/>
  <c r="I16" i="4"/>
  <c r="I272" i="10" s="1"/>
  <c r="H16" i="4"/>
  <c r="H272" i="10" s="1"/>
  <c r="G16" i="4"/>
  <c r="G272" i="10" s="1"/>
  <c r="F16" i="4"/>
  <c r="F272" i="10" s="1"/>
  <c r="E16" i="4"/>
  <c r="E272" i="10" s="1"/>
  <c r="D16" i="4"/>
  <c r="D272" i="10" s="1"/>
  <c r="C16" i="4"/>
  <c r="C272" i="10" s="1"/>
  <c r="B16" i="4"/>
  <c r="B272" i="10" s="1"/>
  <c r="K15" i="4"/>
  <c r="M15" i="4" s="1"/>
  <c r="K14" i="4"/>
  <c r="M14" i="4" s="1"/>
  <c r="K13" i="4"/>
  <c r="M13" i="4" s="1"/>
  <c r="K12" i="4"/>
  <c r="M12" i="4" s="1"/>
  <c r="K11" i="4"/>
  <c r="M11" i="4" s="1"/>
  <c r="K10" i="4"/>
  <c r="M10" i="4" s="1"/>
  <c r="K9" i="4"/>
  <c r="M9" i="4" s="1"/>
  <c r="K8" i="4"/>
  <c r="M8" i="4" s="1"/>
  <c r="K7" i="4"/>
  <c r="M7" i="4" s="1"/>
  <c r="K6" i="4"/>
  <c r="M6" i="4" s="1"/>
  <c r="K5" i="4"/>
  <c r="M5" i="4" s="1"/>
  <c r="K4" i="4"/>
  <c r="M4" i="4" s="1"/>
  <c r="K3" i="4"/>
  <c r="M3" i="4" s="1"/>
  <c r="G276" i="10" l="1"/>
  <c r="C276" i="10"/>
  <c r="L276" i="10"/>
  <c r="D276" i="10"/>
  <c r="H276" i="10"/>
  <c r="M140" i="7"/>
  <c r="E276" i="10"/>
  <c r="I276" i="10"/>
  <c r="B276" i="10"/>
  <c r="F276" i="10"/>
  <c r="J276" i="10"/>
  <c r="F210" i="8"/>
  <c r="F145" i="7"/>
  <c r="F84" i="6"/>
  <c r="F72" i="2"/>
  <c r="E211" i="8"/>
  <c r="E146" i="7"/>
  <c r="E85" i="6"/>
  <c r="E73" i="2"/>
  <c r="C59" i="4"/>
  <c r="C212" i="8"/>
  <c r="C147" i="7"/>
  <c r="C86" i="6"/>
  <c r="C74" i="2"/>
  <c r="E209" i="8"/>
  <c r="E144" i="7"/>
  <c r="E83" i="6"/>
  <c r="E71" i="2"/>
  <c r="I209" i="8"/>
  <c r="I144" i="7"/>
  <c r="I83" i="6"/>
  <c r="I71" i="2"/>
  <c r="C210" i="8"/>
  <c r="C145" i="7"/>
  <c r="C84" i="6"/>
  <c r="C72" i="2"/>
  <c r="G210" i="8"/>
  <c r="G145" i="7"/>
  <c r="G84" i="6"/>
  <c r="G72" i="2"/>
  <c r="L210" i="8"/>
  <c r="L145" i="7"/>
  <c r="L84" i="6"/>
  <c r="L72" i="2"/>
  <c r="B211" i="8"/>
  <c r="B146" i="7"/>
  <c r="B85" i="6"/>
  <c r="B73" i="2"/>
  <c r="F211" i="8"/>
  <c r="F146" i="7"/>
  <c r="F85" i="6"/>
  <c r="F73" i="2"/>
  <c r="J211" i="8"/>
  <c r="J146" i="7"/>
  <c r="J85" i="6"/>
  <c r="J73" i="2"/>
  <c r="D59" i="4"/>
  <c r="D212" i="8"/>
  <c r="D147" i="7"/>
  <c r="D86" i="6"/>
  <c r="D74" i="2"/>
  <c r="H59" i="4"/>
  <c r="H212" i="8"/>
  <c r="H147" i="7"/>
  <c r="H86" i="6"/>
  <c r="H74" i="2"/>
  <c r="K205" i="8"/>
  <c r="M205" i="8" s="1"/>
  <c r="H209" i="8"/>
  <c r="H144" i="7"/>
  <c r="H83" i="6"/>
  <c r="H71" i="2"/>
  <c r="K30" i="4"/>
  <c r="K273" i="10" s="1"/>
  <c r="B210" i="8"/>
  <c r="B145" i="7"/>
  <c r="B84" i="6"/>
  <c r="B72" i="2"/>
  <c r="J210" i="8"/>
  <c r="J145" i="7"/>
  <c r="J84" i="6"/>
  <c r="J72" i="2"/>
  <c r="G59" i="4"/>
  <c r="G212" i="8"/>
  <c r="G147" i="7"/>
  <c r="G86" i="6"/>
  <c r="G74" i="2"/>
  <c r="M203" i="8"/>
  <c r="M138" i="7"/>
  <c r="M77" i="6"/>
  <c r="M67" i="2"/>
  <c r="M204" i="8"/>
  <c r="M139" i="7"/>
  <c r="M78" i="6"/>
  <c r="M68" i="2"/>
  <c r="B209" i="8"/>
  <c r="B144" i="7"/>
  <c r="B83" i="6"/>
  <c r="B71" i="2"/>
  <c r="F209" i="8"/>
  <c r="F144" i="7"/>
  <c r="F83" i="6"/>
  <c r="F71" i="2"/>
  <c r="J209" i="8"/>
  <c r="J144" i="7"/>
  <c r="J83" i="6"/>
  <c r="J71" i="2"/>
  <c r="D210" i="8"/>
  <c r="D145" i="7"/>
  <c r="D84" i="6"/>
  <c r="D72" i="2"/>
  <c r="H210" i="8"/>
  <c r="H145" i="7"/>
  <c r="H84" i="6"/>
  <c r="H72" i="2"/>
  <c r="K44" i="4"/>
  <c r="K274" i="10" s="1"/>
  <c r="C211" i="8"/>
  <c r="C146" i="7"/>
  <c r="C85" i="6"/>
  <c r="C73" i="2"/>
  <c r="G211" i="8"/>
  <c r="G146" i="7"/>
  <c r="G85" i="6"/>
  <c r="G73" i="2"/>
  <c r="L211" i="8"/>
  <c r="L146" i="7"/>
  <c r="L85" i="6"/>
  <c r="L73" i="2"/>
  <c r="E59" i="4"/>
  <c r="E212" i="8"/>
  <c r="E147" i="7"/>
  <c r="E86" i="6"/>
  <c r="E74" i="2"/>
  <c r="I59" i="4"/>
  <c r="I212" i="8"/>
  <c r="I147" i="7"/>
  <c r="I86" i="6"/>
  <c r="I74" i="2"/>
  <c r="M201" i="8"/>
  <c r="M136" i="7"/>
  <c r="M75" i="6"/>
  <c r="M65" i="2"/>
  <c r="D209" i="8"/>
  <c r="D144" i="7"/>
  <c r="D83" i="6"/>
  <c r="D71" i="2"/>
  <c r="I211" i="8"/>
  <c r="I146" i="7"/>
  <c r="I85" i="6"/>
  <c r="I73" i="2"/>
  <c r="L59" i="4"/>
  <c r="L212" i="8"/>
  <c r="L147" i="7"/>
  <c r="L86" i="6"/>
  <c r="L74" i="2"/>
  <c r="K16" i="4"/>
  <c r="K272" i="10" s="1"/>
  <c r="C209" i="8"/>
  <c r="C144" i="7"/>
  <c r="C83" i="6"/>
  <c r="C71" i="2"/>
  <c r="G209" i="8"/>
  <c r="G213" i="8" s="1"/>
  <c r="G144" i="7"/>
  <c r="G83" i="6"/>
  <c r="G71" i="2"/>
  <c r="L209" i="8"/>
  <c r="L213" i="8" s="1"/>
  <c r="L144" i="7"/>
  <c r="L83" i="6"/>
  <c r="L71" i="2"/>
  <c r="E210" i="8"/>
  <c r="E145" i="7"/>
  <c r="E84" i="6"/>
  <c r="E72" i="2"/>
  <c r="I210" i="8"/>
  <c r="I145" i="7"/>
  <c r="I84" i="6"/>
  <c r="I72" i="2"/>
  <c r="D211" i="8"/>
  <c r="D146" i="7"/>
  <c r="D85" i="6"/>
  <c r="D73" i="2"/>
  <c r="H211" i="8"/>
  <c r="H146" i="7"/>
  <c r="H85" i="6"/>
  <c r="H73" i="2"/>
  <c r="K58" i="4"/>
  <c r="K275" i="10" s="1"/>
  <c r="B212" i="8"/>
  <c r="B147" i="7"/>
  <c r="B86" i="6"/>
  <c r="B74" i="2"/>
  <c r="F59" i="4"/>
  <c r="F212" i="8"/>
  <c r="F147" i="7"/>
  <c r="F86" i="6"/>
  <c r="F74" i="2"/>
  <c r="J59" i="4"/>
  <c r="J212" i="8"/>
  <c r="J147" i="7"/>
  <c r="J86" i="6"/>
  <c r="J74" i="2"/>
  <c r="K79" i="6"/>
  <c r="M79" i="6" s="1"/>
  <c r="B59" i="4"/>
  <c r="K59" i="4" l="1"/>
  <c r="M59" i="4" s="1"/>
  <c r="D87" i="6"/>
  <c r="F148" i="7"/>
  <c r="B148" i="7"/>
  <c r="E87" i="6"/>
  <c r="C148" i="7"/>
  <c r="K276" i="10"/>
  <c r="M276" i="10" s="1"/>
  <c r="C213" i="8"/>
  <c r="I87" i="6"/>
  <c r="M16" i="4"/>
  <c r="M272" i="10" s="1"/>
  <c r="K209" i="8"/>
  <c r="K144" i="7"/>
  <c r="K83" i="6"/>
  <c r="K71" i="2"/>
  <c r="D148" i="7"/>
  <c r="M44" i="4"/>
  <c r="M274" i="10" s="1"/>
  <c r="K211" i="8"/>
  <c r="K146" i="7"/>
  <c r="K85" i="6"/>
  <c r="K73" i="2"/>
  <c r="J213" i="8"/>
  <c r="F213" i="8"/>
  <c r="B213" i="8"/>
  <c r="H87" i="6"/>
  <c r="I148" i="7"/>
  <c r="E148" i="7"/>
  <c r="L87" i="6"/>
  <c r="G87" i="6"/>
  <c r="C87" i="6"/>
  <c r="D213" i="8"/>
  <c r="H148" i="7"/>
  <c r="I213" i="8"/>
  <c r="E213" i="8"/>
  <c r="M58" i="4"/>
  <c r="M275" i="10" s="1"/>
  <c r="K212" i="8"/>
  <c r="K147" i="7"/>
  <c r="K86" i="6"/>
  <c r="K74" i="2"/>
  <c r="J148" i="7"/>
  <c r="L148" i="7"/>
  <c r="G148" i="7"/>
  <c r="J87" i="6"/>
  <c r="F87" i="6"/>
  <c r="B87" i="6"/>
  <c r="M30" i="4"/>
  <c r="M273" i="10" s="1"/>
  <c r="K210" i="8"/>
  <c r="K145" i="7"/>
  <c r="K84" i="6"/>
  <c r="K72" i="2"/>
  <c r="H213" i="8"/>
  <c r="L58" i="3"/>
  <c r="L283" i="10" s="1"/>
  <c r="J58" i="3"/>
  <c r="J283" i="10" s="1"/>
  <c r="I58" i="3"/>
  <c r="I283" i="10" s="1"/>
  <c r="H58" i="3"/>
  <c r="H283" i="10" s="1"/>
  <c r="G58" i="3"/>
  <c r="G283" i="10" s="1"/>
  <c r="F58" i="3"/>
  <c r="F283" i="10" s="1"/>
  <c r="E58" i="3"/>
  <c r="E283" i="10" s="1"/>
  <c r="D58" i="3"/>
  <c r="D283" i="10" s="1"/>
  <c r="C58" i="3"/>
  <c r="C283" i="10" s="1"/>
  <c r="B58" i="3"/>
  <c r="B283" i="10" s="1"/>
  <c r="K57" i="3"/>
  <c r="M57" i="3" s="1"/>
  <c r="K56" i="3"/>
  <c r="M56" i="3" s="1"/>
  <c r="K55" i="3"/>
  <c r="M55" i="3" s="1"/>
  <c r="K54" i="3"/>
  <c r="M54" i="3" s="1"/>
  <c r="K53" i="3"/>
  <c r="M53" i="3" s="1"/>
  <c r="K52" i="3"/>
  <c r="M52" i="3" s="1"/>
  <c r="K51" i="3"/>
  <c r="M51" i="3" s="1"/>
  <c r="K50" i="3"/>
  <c r="M50" i="3" s="1"/>
  <c r="K49" i="3"/>
  <c r="M49" i="3" s="1"/>
  <c r="K48" i="3"/>
  <c r="M48" i="3" s="1"/>
  <c r="K47" i="3"/>
  <c r="M47" i="3" s="1"/>
  <c r="K46" i="3"/>
  <c r="M46" i="3" s="1"/>
  <c r="K45" i="3"/>
  <c r="M45" i="3" s="1"/>
  <c r="L44" i="3"/>
  <c r="L282" i="10" s="1"/>
  <c r="J44" i="3"/>
  <c r="J282" i="10" s="1"/>
  <c r="I44" i="3"/>
  <c r="I282" i="10" s="1"/>
  <c r="H44" i="3"/>
  <c r="H282" i="10" s="1"/>
  <c r="G44" i="3"/>
  <c r="G282" i="10" s="1"/>
  <c r="F44" i="3"/>
  <c r="F282" i="10" s="1"/>
  <c r="E44" i="3"/>
  <c r="E282" i="10" s="1"/>
  <c r="D44" i="3"/>
  <c r="D282" i="10" s="1"/>
  <c r="C44" i="3"/>
  <c r="C282" i="10" s="1"/>
  <c r="B44" i="3"/>
  <c r="B282" i="10" s="1"/>
  <c r="K43" i="3"/>
  <c r="M43" i="3" s="1"/>
  <c r="K42" i="3"/>
  <c r="M42" i="3" s="1"/>
  <c r="K41" i="3"/>
  <c r="M41" i="3" s="1"/>
  <c r="K40" i="3"/>
  <c r="M40" i="3" s="1"/>
  <c r="K39" i="3"/>
  <c r="M39" i="3" s="1"/>
  <c r="K38" i="3"/>
  <c r="M38" i="3" s="1"/>
  <c r="K37" i="3"/>
  <c r="M37" i="3" s="1"/>
  <c r="K36" i="3"/>
  <c r="M36" i="3" s="1"/>
  <c r="K35" i="3"/>
  <c r="M35" i="3" s="1"/>
  <c r="K34" i="3"/>
  <c r="M34" i="3" s="1"/>
  <c r="K33" i="3"/>
  <c r="M33" i="3" s="1"/>
  <c r="K32" i="3"/>
  <c r="M32" i="3" s="1"/>
  <c r="K31" i="3"/>
  <c r="M31" i="3" s="1"/>
  <c r="L30" i="3"/>
  <c r="L281" i="10" s="1"/>
  <c r="J30" i="3"/>
  <c r="J281" i="10" s="1"/>
  <c r="I30" i="3"/>
  <c r="I281" i="10" s="1"/>
  <c r="H30" i="3"/>
  <c r="H281" i="10" s="1"/>
  <c r="G30" i="3"/>
  <c r="G281" i="10" s="1"/>
  <c r="F30" i="3"/>
  <c r="F281" i="10" s="1"/>
  <c r="E30" i="3"/>
  <c r="E281" i="10" s="1"/>
  <c r="D30" i="3"/>
  <c r="D281" i="10" s="1"/>
  <c r="C30" i="3"/>
  <c r="C281" i="10" s="1"/>
  <c r="B30" i="3"/>
  <c r="B281" i="10" s="1"/>
  <c r="K29" i="3"/>
  <c r="M29" i="3" s="1"/>
  <c r="K28" i="3"/>
  <c r="M28" i="3" s="1"/>
  <c r="K27" i="3"/>
  <c r="M27" i="3" s="1"/>
  <c r="K26" i="3"/>
  <c r="M26" i="3" s="1"/>
  <c r="K25" i="3"/>
  <c r="M25" i="3" s="1"/>
  <c r="K24" i="3"/>
  <c r="M24" i="3" s="1"/>
  <c r="K23" i="3"/>
  <c r="M23" i="3" s="1"/>
  <c r="K22" i="3"/>
  <c r="M22" i="3" s="1"/>
  <c r="K21" i="3"/>
  <c r="M21" i="3" s="1"/>
  <c r="K20" i="3"/>
  <c r="M20" i="3" s="1"/>
  <c r="K19" i="3"/>
  <c r="M19" i="3" s="1"/>
  <c r="K18" i="3"/>
  <c r="M18" i="3" s="1"/>
  <c r="K17" i="3"/>
  <c r="M17" i="3" s="1"/>
  <c r="L16" i="3"/>
  <c r="L280" i="10" s="1"/>
  <c r="J16" i="3"/>
  <c r="J280" i="10" s="1"/>
  <c r="I16" i="3"/>
  <c r="I280" i="10" s="1"/>
  <c r="H16" i="3"/>
  <c r="H280" i="10" s="1"/>
  <c r="G16" i="3"/>
  <c r="G280" i="10" s="1"/>
  <c r="F16" i="3"/>
  <c r="F280" i="10" s="1"/>
  <c r="E16" i="3"/>
  <c r="E280" i="10" s="1"/>
  <c r="D16" i="3"/>
  <c r="D280" i="10" s="1"/>
  <c r="C16" i="3"/>
  <c r="C280" i="10" s="1"/>
  <c r="B16" i="3"/>
  <c r="B280" i="10" s="1"/>
  <c r="K15" i="3"/>
  <c r="M15" i="3" s="1"/>
  <c r="K14" i="3"/>
  <c r="M14" i="3" s="1"/>
  <c r="K13" i="3"/>
  <c r="M13" i="3" s="1"/>
  <c r="K12" i="3"/>
  <c r="M12" i="3" s="1"/>
  <c r="K11" i="3"/>
  <c r="M11" i="3" s="1"/>
  <c r="K10" i="3"/>
  <c r="M10" i="3" s="1"/>
  <c r="K9" i="3"/>
  <c r="M9" i="3" s="1"/>
  <c r="K8" i="3"/>
  <c r="M8" i="3" s="1"/>
  <c r="K7" i="3"/>
  <c r="M7" i="3" s="1"/>
  <c r="K6" i="3"/>
  <c r="M6" i="3" s="1"/>
  <c r="K5" i="3"/>
  <c r="M5" i="3" s="1"/>
  <c r="K4" i="3"/>
  <c r="M4" i="3" s="1"/>
  <c r="K3" i="3"/>
  <c r="M3" i="3" s="1"/>
  <c r="B284" i="10" l="1"/>
  <c r="F284" i="10"/>
  <c r="J284" i="10"/>
  <c r="C284" i="10"/>
  <c r="G284" i="10"/>
  <c r="L284" i="10"/>
  <c r="D284" i="10"/>
  <c r="H284" i="10"/>
  <c r="E284" i="10"/>
  <c r="I284" i="10"/>
  <c r="L217" i="8"/>
  <c r="L152" i="7"/>
  <c r="L91" i="6"/>
  <c r="L77" i="2"/>
  <c r="E218" i="8"/>
  <c r="E153" i="7"/>
  <c r="E92" i="6"/>
  <c r="E78" i="2"/>
  <c r="D219" i="8"/>
  <c r="D154" i="7"/>
  <c r="D93" i="6"/>
  <c r="D79" i="2"/>
  <c r="F59" i="3"/>
  <c r="F220" i="8"/>
  <c r="F155" i="7"/>
  <c r="F94" i="6"/>
  <c r="F80" i="2"/>
  <c r="M211" i="8"/>
  <c r="M146" i="7"/>
  <c r="M85" i="6"/>
  <c r="M73" i="2"/>
  <c r="K148" i="7"/>
  <c r="M148" i="7" s="1"/>
  <c r="D217" i="8"/>
  <c r="D152" i="7"/>
  <c r="D91" i="6"/>
  <c r="D77" i="2"/>
  <c r="H217" i="8"/>
  <c r="H152" i="7"/>
  <c r="H91" i="6"/>
  <c r="H77" i="2"/>
  <c r="K30" i="3"/>
  <c r="K281" i="10" s="1"/>
  <c r="B218" i="8"/>
  <c r="B153" i="7"/>
  <c r="B92" i="6"/>
  <c r="B78" i="2"/>
  <c r="F218" i="8"/>
  <c r="F153" i="7"/>
  <c r="F92" i="6"/>
  <c r="F78" i="2"/>
  <c r="J218" i="8"/>
  <c r="J153" i="7"/>
  <c r="J92" i="6"/>
  <c r="J78" i="2"/>
  <c r="E219" i="8"/>
  <c r="E154" i="7"/>
  <c r="E93" i="6"/>
  <c r="E79" i="2"/>
  <c r="I219" i="8"/>
  <c r="I154" i="7"/>
  <c r="I93" i="6"/>
  <c r="I79" i="2"/>
  <c r="C59" i="3"/>
  <c r="C220" i="8"/>
  <c r="C155" i="7"/>
  <c r="C94" i="6"/>
  <c r="C80" i="2"/>
  <c r="G59" i="3"/>
  <c r="G220" i="8"/>
  <c r="G155" i="7"/>
  <c r="G94" i="6"/>
  <c r="G80" i="2"/>
  <c r="L59" i="3"/>
  <c r="L220" i="8"/>
  <c r="L155" i="7"/>
  <c r="L94" i="6"/>
  <c r="L80" i="2"/>
  <c r="K213" i="8"/>
  <c r="M213" i="8" s="1"/>
  <c r="G217" i="8"/>
  <c r="G152" i="7"/>
  <c r="G91" i="6"/>
  <c r="G77" i="2"/>
  <c r="I218" i="8"/>
  <c r="I153" i="7"/>
  <c r="I92" i="6"/>
  <c r="I78" i="2"/>
  <c r="H219" i="8"/>
  <c r="H154" i="7"/>
  <c r="H93" i="6"/>
  <c r="H79" i="2"/>
  <c r="J59" i="3"/>
  <c r="J220" i="8"/>
  <c r="J155" i="7"/>
  <c r="J94" i="6"/>
  <c r="J80" i="2"/>
  <c r="E217" i="8"/>
  <c r="E152" i="7"/>
  <c r="E91" i="6"/>
  <c r="E77" i="2"/>
  <c r="I217" i="8"/>
  <c r="I152" i="7"/>
  <c r="I91" i="6"/>
  <c r="I77" i="2"/>
  <c r="C218" i="8"/>
  <c r="C153" i="7"/>
  <c r="C92" i="6"/>
  <c r="C78" i="2"/>
  <c r="G218" i="8"/>
  <c r="G153" i="7"/>
  <c r="G92" i="6"/>
  <c r="G78" i="2"/>
  <c r="L218" i="8"/>
  <c r="L153" i="7"/>
  <c r="L92" i="6"/>
  <c r="L78" i="2"/>
  <c r="B219" i="8"/>
  <c r="B154" i="7"/>
  <c r="B93" i="6"/>
  <c r="B79" i="2"/>
  <c r="F219" i="8"/>
  <c r="F154" i="7"/>
  <c r="F93" i="6"/>
  <c r="F79" i="2"/>
  <c r="J219" i="8"/>
  <c r="J154" i="7"/>
  <c r="J93" i="6"/>
  <c r="J79" i="2"/>
  <c r="D59" i="3"/>
  <c r="D220" i="8"/>
  <c r="D155" i="7"/>
  <c r="D94" i="6"/>
  <c r="D80" i="2"/>
  <c r="H59" i="3"/>
  <c r="H220" i="8"/>
  <c r="H155" i="7"/>
  <c r="H94" i="6"/>
  <c r="H80" i="2"/>
  <c r="M212" i="8"/>
  <c r="M147" i="7"/>
  <c r="M86" i="6"/>
  <c r="M74" i="2"/>
  <c r="M209" i="8"/>
  <c r="M144" i="7"/>
  <c r="M83" i="6"/>
  <c r="M71" i="2"/>
  <c r="K16" i="3"/>
  <c r="K280" i="10" s="1"/>
  <c r="C217" i="8"/>
  <c r="C152" i="7"/>
  <c r="C91" i="6"/>
  <c r="C77" i="2"/>
  <c r="K58" i="3"/>
  <c r="K283" i="10" s="1"/>
  <c r="B220" i="8"/>
  <c r="B155" i="7"/>
  <c r="B94" i="6"/>
  <c r="B80" i="2"/>
  <c r="B217" i="8"/>
  <c r="B152" i="7"/>
  <c r="B91" i="6"/>
  <c r="B77" i="2"/>
  <c r="F217" i="8"/>
  <c r="F152" i="7"/>
  <c r="F91" i="6"/>
  <c r="F77" i="2"/>
  <c r="J217" i="8"/>
  <c r="J152" i="7"/>
  <c r="J91" i="6"/>
  <c r="J77" i="2"/>
  <c r="D218" i="8"/>
  <c r="D153" i="7"/>
  <c r="D92" i="6"/>
  <c r="D78" i="2"/>
  <c r="H218" i="8"/>
  <c r="H153" i="7"/>
  <c r="H92" i="6"/>
  <c r="H78" i="2"/>
  <c r="K44" i="3"/>
  <c r="K282" i="10" s="1"/>
  <c r="C219" i="8"/>
  <c r="C154" i="7"/>
  <c r="C93" i="6"/>
  <c r="C79" i="2"/>
  <c r="G219" i="8"/>
  <c r="G154" i="7"/>
  <c r="G93" i="6"/>
  <c r="G79" i="2"/>
  <c r="L219" i="8"/>
  <c r="L154" i="7"/>
  <c r="L93" i="6"/>
  <c r="L79" i="2"/>
  <c r="E59" i="3"/>
  <c r="E220" i="8"/>
  <c r="E155" i="7"/>
  <c r="E94" i="6"/>
  <c r="E80" i="2"/>
  <c r="I59" i="3"/>
  <c r="I220" i="8"/>
  <c r="I155" i="7"/>
  <c r="I94" i="6"/>
  <c r="I80" i="2"/>
  <c r="M210" i="8"/>
  <c r="M145" i="7"/>
  <c r="M84" i="6"/>
  <c r="M72" i="2"/>
  <c r="K87" i="6"/>
  <c r="M87" i="6" s="1"/>
  <c r="B59" i="3"/>
  <c r="J95" i="6" l="1"/>
  <c r="B95" i="6"/>
  <c r="D156" i="7"/>
  <c r="K284" i="10"/>
  <c r="M284" i="10" s="1"/>
  <c r="J156" i="7"/>
  <c r="F156" i="7"/>
  <c r="B156" i="7"/>
  <c r="C221" i="8"/>
  <c r="G221" i="8"/>
  <c r="H156" i="7"/>
  <c r="F95" i="6"/>
  <c r="M16" i="3"/>
  <c r="M280" i="10" s="1"/>
  <c r="K217" i="8"/>
  <c r="K152" i="7"/>
  <c r="K91" i="6"/>
  <c r="K77" i="2"/>
  <c r="I95" i="6"/>
  <c r="E95" i="6"/>
  <c r="M30" i="3"/>
  <c r="M281" i="10" s="1"/>
  <c r="K218" i="8"/>
  <c r="K153" i="7"/>
  <c r="K92" i="6"/>
  <c r="K78" i="2"/>
  <c r="H221" i="8"/>
  <c r="D221" i="8"/>
  <c r="L95" i="6"/>
  <c r="C95" i="6"/>
  <c r="I156" i="7"/>
  <c r="E156" i="7"/>
  <c r="G95" i="6"/>
  <c r="L156" i="7"/>
  <c r="M58" i="3"/>
  <c r="M283" i="10" s="1"/>
  <c r="K220" i="8"/>
  <c r="K155" i="7"/>
  <c r="K94" i="6"/>
  <c r="K80" i="2"/>
  <c r="K59" i="3"/>
  <c r="M59" i="3" s="1"/>
  <c r="M44" i="3"/>
  <c r="M282" i="10" s="1"/>
  <c r="K219" i="8"/>
  <c r="K154" i="7"/>
  <c r="K93" i="6"/>
  <c r="K79" i="2"/>
  <c r="J221" i="8"/>
  <c r="F221" i="8"/>
  <c r="B221" i="8"/>
  <c r="C156" i="7"/>
  <c r="I221" i="8"/>
  <c r="E221" i="8"/>
  <c r="G156" i="7"/>
  <c r="H95" i="6"/>
  <c r="D95" i="6"/>
  <c r="L221" i="8"/>
  <c r="K34" i="2"/>
  <c r="M220" i="8" l="1"/>
  <c r="M155" i="7"/>
  <c r="M94" i="6"/>
  <c r="M80" i="2"/>
  <c r="M217" i="8"/>
  <c r="M152" i="7"/>
  <c r="M91" i="6"/>
  <c r="M77" i="2"/>
  <c r="K221" i="8"/>
  <c r="M221" i="8" s="1"/>
  <c r="M218" i="8"/>
  <c r="M153" i="7"/>
  <c r="M92" i="6"/>
  <c r="M78" i="2"/>
  <c r="K95" i="6"/>
  <c r="M95" i="6" s="1"/>
  <c r="M219" i="8"/>
  <c r="M154" i="7"/>
  <c r="M93" i="6"/>
  <c r="M79" i="2"/>
  <c r="K156" i="7"/>
  <c r="M156" i="7" s="1"/>
  <c r="L60" i="2"/>
  <c r="L259" i="10" s="1"/>
  <c r="L196" i="8" l="1"/>
  <c r="L131" i="7"/>
  <c r="L70" i="6"/>
  <c r="J60" i="2"/>
  <c r="J259" i="10" s="1"/>
  <c r="I60" i="2"/>
  <c r="I259" i="10" s="1"/>
  <c r="H60" i="2"/>
  <c r="H259" i="10" s="1"/>
  <c r="G60" i="2"/>
  <c r="G259" i="10" s="1"/>
  <c r="F60" i="2"/>
  <c r="F259" i="10" s="1"/>
  <c r="E60" i="2"/>
  <c r="E259" i="10" s="1"/>
  <c r="D60" i="2"/>
  <c r="D259" i="10" s="1"/>
  <c r="C60" i="2"/>
  <c r="C259" i="10" s="1"/>
  <c r="B60" i="2"/>
  <c r="B259" i="10" s="1"/>
  <c r="K59" i="2"/>
  <c r="M59" i="2" s="1"/>
  <c r="K58" i="2"/>
  <c r="M58" i="2" s="1"/>
  <c r="K57" i="2"/>
  <c r="M57" i="2" s="1"/>
  <c r="K56" i="2"/>
  <c r="M56" i="2" s="1"/>
  <c r="K55" i="2"/>
  <c r="M55" i="2" s="1"/>
  <c r="K54" i="2"/>
  <c r="M54" i="2" s="1"/>
  <c r="K53" i="2"/>
  <c r="M53" i="2" s="1"/>
  <c r="K52" i="2"/>
  <c r="M52" i="2" s="1"/>
  <c r="K51" i="2"/>
  <c r="M51" i="2" s="1"/>
  <c r="K50" i="2"/>
  <c r="M50" i="2" s="1"/>
  <c r="K49" i="2"/>
  <c r="M49" i="2" s="1"/>
  <c r="K48" i="2"/>
  <c r="M48" i="2" s="1"/>
  <c r="K47" i="2"/>
  <c r="M47" i="2" s="1"/>
  <c r="L46" i="2"/>
  <c r="L258" i="10" s="1"/>
  <c r="J46" i="2"/>
  <c r="J258" i="10" s="1"/>
  <c r="I46" i="2"/>
  <c r="I258" i="10" s="1"/>
  <c r="H46" i="2"/>
  <c r="H258" i="10" s="1"/>
  <c r="G46" i="2"/>
  <c r="G258" i="10" s="1"/>
  <c r="F46" i="2"/>
  <c r="F258" i="10" s="1"/>
  <c r="E46" i="2"/>
  <c r="E258" i="10" s="1"/>
  <c r="D46" i="2"/>
  <c r="D258" i="10" s="1"/>
  <c r="C46" i="2"/>
  <c r="C258" i="10" s="1"/>
  <c r="B46" i="2"/>
  <c r="B258" i="10" s="1"/>
  <c r="K45" i="2"/>
  <c r="M45" i="2" s="1"/>
  <c r="K44" i="2"/>
  <c r="M44" i="2" s="1"/>
  <c r="K43" i="2"/>
  <c r="M43" i="2" s="1"/>
  <c r="K42" i="2"/>
  <c r="M42" i="2" s="1"/>
  <c r="K41" i="2"/>
  <c r="M41" i="2" s="1"/>
  <c r="K40" i="2"/>
  <c r="M40" i="2" s="1"/>
  <c r="K39" i="2"/>
  <c r="M39" i="2" s="1"/>
  <c r="K38" i="2"/>
  <c r="M38" i="2" s="1"/>
  <c r="K37" i="2"/>
  <c r="M37" i="2" s="1"/>
  <c r="K36" i="2"/>
  <c r="M36" i="2" s="1"/>
  <c r="K35" i="2"/>
  <c r="M35" i="2" s="1"/>
  <c r="M34" i="2"/>
  <c r="K33" i="2"/>
  <c r="M33" i="2" s="1"/>
  <c r="L32" i="2"/>
  <c r="L257" i="10" s="1"/>
  <c r="J32" i="2"/>
  <c r="J257" i="10" s="1"/>
  <c r="I32" i="2"/>
  <c r="I257" i="10" s="1"/>
  <c r="H32" i="2"/>
  <c r="H257" i="10" s="1"/>
  <c r="G32" i="2"/>
  <c r="G257" i="10" s="1"/>
  <c r="F32" i="2"/>
  <c r="F257" i="10" s="1"/>
  <c r="E32" i="2"/>
  <c r="E257" i="10" s="1"/>
  <c r="D32" i="2"/>
  <c r="D257" i="10" s="1"/>
  <c r="C32" i="2"/>
  <c r="C257" i="10" s="1"/>
  <c r="B32" i="2"/>
  <c r="B257" i="10" s="1"/>
  <c r="K31" i="2"/>
  <c r="M31" i="2" s="1"/>
  <c r="K30" i="2"/>
  <c r="M30" i="2" s="1"/>
  <c r="K29" i="2"/>
  <c r="M29" i="2" s="1"/>
  <c r="K28" i="2"/>
  <c r="M28" i="2" s="1"/>
  <c r="K27" i="2"/>
  <c r="M27" i="2" s="1"/>
  <c r="K26" i="2"/>
  <c r="M26" i="2" s="1"/>
  <c r="K25" i="2"/>
  <c r="M25" i="2" s="1"/>
  <c r="K24" i="2"/>
  <c r="M24" i="2" s="1"/>
  <c r="K23" i="2"/>
  <c r="M23" i="2" s="1"/>
  <c r="K22" i="2"/>
  <c r="M22" i="2" s="1"/>
  <c r="K21" i="2"/>
  <c r="M21" i="2" s="1"/>
  <c r="K20" i="2"/>
  <c r="M20" i="2" s="1"/>
  <c r="K19" i="2"/>
  <c r="M19" i="2" s="1"/>
  <c r="L18" i="2"/>
  <c r="L256" i="10" s="1"/>
  <c r="J18" i="2"/>
  <c r="J256" i="10" s="1"/>
  <c r="I18" i="2"/>
  <c r="I256" i="10" s="1"/>
  <c r="H18" i="2"/>
  <c r="H256" i="10" s="1"/>
  <c r="G18" i="2"/>
  <c r="G256" i="10" s="1"/>
  <c r="F18" i="2"/>
  <c r="F256" i="10" s="1"/>
  <c r="E18" i="2"/>
  <c r="E256" i="10" s="1"/>
  <c r="D18" i="2"/>
  <c r="D256" i="10" s="1"/>
  <c r="C18" i="2"/>
  <c r="C256" i="10" s="1"/>
  <c r="B18" i="2"/>
  <c r="B256" i="10" s="1"/>
  <c r="K17" i="2"/>
  <c r="M17" i="2" s="1"/>
  <c r="K16" i="2"/>
  <c r="M16" i="2" s="1"/>
  <c r="K15" i="2"/>
  <c r="M15" i="2" s="1"/>
  <c r="K14" i="2"/>
  <c r="M14" i="2" s="1"/>
  <c r="K13" i="2"/>
  <c r="M13" i="2" s="1"/>
  <c r="K12" i="2"/>
  <c r="M12" i="2" s="1"/>
  <c r="K11" i="2"/>
  <c r="M11" i="2" s="1"/>
  <c r="K10" i="2"/>
  <c r="M10" i="2" s="1"/>
  <c r="K9" i="2"/>
  <c r="M9" i="2" s="1"/>
  <c r="K8" i="2"/>
  <c r="M8" i="2" s="1"/>
  <c r="K7" i="2"/>
  <c r="M7" i="2" s="1"/>
  <c r="K6" i="2"/>
  <c r="M6" i="2" s="1"/>
  <c r="M5" i="2"/>
  <c r="C260" i="10" l="1"/>
  <c r="L260" i="10"/>
  <c r="G260" i="10"/>
  <c r="D260" i="10"/>
  <c r="H260" i="10"/>
  <c r="E260" i="10"/>
  <c r="I260" i="10"/>
  <c r="B260" i="10"/>
  <c r="F260" i="10"/>
  <c r="J260" i="10"/>
  <c r="C193" i="8"/>
  <c r="C128" i="7"/>
  <c r="C67" i="6"/>
  <c r="D194" i="8"/>
  <c r="D129" i="7"/>
  <c r="D68" i="6"/>
  <c r="I195" i="8"/>
  <c r="I130" i="7"/>
  <c r="I69" i="6"/>
  <c r="J196" i="8"/>
  <c r="J131" i="7"/>
  <c r="J70" i="6"/>
  <c r="D193" i="8"/>
  <c r="D128" i="7"/>
  <c r="D67" i="6"/>
  <c r="H193" i="8"/>
  <c r="H128" i="7"/>
  <c r="H67" i="6"/>
  <c r="E194" i="8"/>
  <c r="E129" i="7"/>
  <c r="E68" i="6"/>
  <c r="I194" i="8"/>
  <c r="I129" i="7"/>
  <c r="I68" i="6"/>
  <c r="B195" i="8"/>
  <c r="B130" i="7"/>
  <c r="B69" i="6"/>
  <c r="F195" i="8"/>
  <c r="F130" i="7"/>
  <c r="F69" i="6"/>
  <c r="J195" i="8"/>
  <c r="J130" i="7"/>
  <c r="J69" i="6"/>
  <c r="C196" i="8"/>
  <c r="C131" i="7"/>
  <c r="C70" i="6"/>
  <c r="G196" i="8"/>
  <c r="G131" i="7"/>
  <c r="G70" i="6"/>
  <c r="G193" i="8"/>
  <c r="G128" i="7"/>
  <c r="G67" i="6"/>
  <c r="E195" i="8"/>
  <c r="E130" i="7"/>
  <c r="E69" i="6"/>
  <c r="F196" i="8"/>
  <c r="F131" i="7"/>
  <c r="F70" i="6"/>
  <c r="E193" i="8"/>
  <c r="E128" i="7"/>
  <c r="E67" i="6"/>
  <c r="I193" i="8"/>
  <c r="I128" i="7"/>
  <c r="I67" i="6"/>
  <c r="B194" i="8"/>
  <c r="B129" i="7"/>
  <c r="B68" i="6"/>
  <c r="F194" i="8"/>
  <c r="F129" i="7"/>
  <c r="F68" i="6"/>
  <c r="J194" i="8"/>
  <c r="J129" i="7"/>
  <c r="J68" i="6"/>
  <c r="C195" i="8"/>
  <c r="C130" i="7"/>
  <c r="C69" i="6"/>
  <c r="G195" i="8"/>
  <c r="G130" i="7"/>
  <c r="G69" i="6"/>
  <c r="L195" i="8"/>
  <c r="L130" i="7"/>
  <c r="L69" i="6"/>
  <c r="D196" i="8"/>
  <c r="D131" i="7"/>
  <c r="D70" i="6"/>
  <c r="H196" i="8"/>
  <c r="H131" i="7"/>
  <c r="H70" i="6"/>
  <c r="L193" i="8"/>
  <c r="L128" i="7"/>
  <c r="L67" i="6"/>
  <c r="H194" i="8"/>
  <c r="H129" i="7"/>
  <c r="H68" i="6"/>
  <c r="B196" i="8"/>
  <c r="B131" i="7"/>
  <c r="B70" i="6"/>
  <c r="B193" i="8"/>
  <c r="B128" i="7"/>
  <c r="B67" i="6"/>
  <c r="F193" i="8"/>
  <c r="F128" i="7"/>
  <c r="F67" i="6"/>
  <c r="J193" i="8"/>
  <c r="J128" i="7"/>
  <c r="J67" i="6"/>
  <c r="C194" i="8"/>
  <c r="C129" i="7"/>
  <c r="C68" i="6"/>
  <c r="G194" i="8"/>
  <c r="G129" i="7"/>
  <c r="G68" i="6"/>
  <c r="L194" i="8"/>
  <c r="L129" i="7"/>
  <c r="L68" i="6"/>
  <c r="D195" i="8"/>
  <c r="D130" i="7"/>
  <c r="D69" i="6"/>
  <c r="H195" i="8"/>
  <c r="H130" i="7"/>
  <c r="H69" i="6"/>
  <c r="E196" i="8"/>
  <c r="E131" i="7"/>
  <c r="E70" i="6"/>
  <c r="I196" i="8"/>
  <c r="I131" i="7"/>
  <c r="I70" i="6"/>
  <c r="L61" i="2"/>
  <c r="K60" i="2"/>
  <c r="K259" i="10" s="1"/>
  <c r="K18" i="2"/>
  <c r="K256" i="10" s="1"/>
  <c r="K32" i="2"/>
  <c r="K257" i="10" s="1"/>
  <c r="J61" i="2"/>
  <c r="F61" i="2"/>
  <c r="C61" i="2"/>
  <c r="G61" i="2"/>
  <c r="K46" i="2"/>
  <c r="K258" i="10" s="1"/>
  <c r="D61" i="2"/>
  <c r="H61" i="2"/>
  <c r="E61" i="2"/>
  <c r="I61" i="2"/>
  <c r="B61" i="2"/>
  <c r="K260" i="10" l="1"/>
  <c r="M260" i="10" s="1"/>
  <c r="J71" i="6"/>
  <c r="F132" i="7"/>
  <c r="B71" i="6"/>
  <c r="I197" i="8"/>
  <c r="B197" i="8"/>
  <c r="J197" i="8"/>
  <c r="L132" i="7"/>
  <c r="M60" i="2"/>
  <c r="M259" i="10" s="1"/>
  <c r="K196" i="8"/>
  <c r="K131" i="7"/>
  <c r="K70" i="6"/>
  <c r="J132" i="7"/>
  <c r="F197" i="8"/>
  <c r="L197" i="8"/>
  <c r="E71" i="6"/>
  <c r="D71" i="6"/>
  <c r="C71" i="6"/>
  <c r="H197" i="8"/>
  <c r="M46" i="2"/>
  <c r="M258" i="10" s="1"/>
  <c r="K195" i="8"/>
  <c r="K130" i="7"/>
  <c r="K69" i="6"/>
  <c r="I71" i="6"/>
  <c r="E132" i="7"/>
  <c r="G71" i="6"/>
  <c r="H71" i="6"/>
  <c r="D132" i="7"/>
  <c r="C132" i="7"/>
  <c r="M18" i="2"/>
  <c r="M256" i="10" s="1"/>
  <c r="K193" i="8"/>
  <c r="K128" i="7"/>
  <c r="K67" i="6"/>
  <c r="G197" i="8"/>
  <c r="M32" i="2"/>
  <c r="M257" i="10" s="1"/>
  <c r="K194" i="8"/>
  <c r="K129" i="7"/>
  <c r="K68" i="6"/>
  <c r="F71" i="6"/>
  <c r="B132" i="7"/>
  <c r="L71" i="6"/>
  <c r="I132" i="7"/>
  <c r="E197" i="8"/>
  <c r="G132" i="7"/>
  <c r="H132" i="7"/>
  <c r="D197" i="8"/>
  <c r="C197" i="8"/>
  <c r="K61" i="2"/>
  <c r="K197" i="8" l="1"/>
  <c r="M197" i="8" s="1"/>
  <c r="M194" i="8"/>
  <c r="M129" i="7"/>
  <c r="M68" i="6"/>
  <c r="M193" i="8"/>
  <c r="M128" i="7"/>
  <c r="M67" i="6"/>
  <c r="K71" i="6"/>
  <c r="M71" i="6" s="1"/>
  <c r="M196" i="8"/>
  <c r="M131" i="7"/>
  <c r="M70" i="6"/>
  <c r="K132" i="7"/>
  <c r="M132" i="7" s="1"/>
  <c r="M195" i="8"/>
  <c r="M130" i="7"/>
  <c r="M69" i="6"/>
  <c r="M61" i="2"/>
  <c r="K67" i="8" l="1"/>
  <c r="M67" i="8" l="1"/>
  <c r="B53" i="10"/>
  <c r="M18" i="13"/>
  <c r="M19" i="13"/>
  <c r="M21" i="13" l="1"/>
  <c r="M22" i="13" l="1"/>
  <c r="M20" i="13"/>
  <c r="M23" i="13" l="1"/>
  <c r="M24" i="13" l="1"/>
  <c r="M25" i="13"/>
  <c r="M26" i="13" l="1"/>
  <c r="M28" i="13" l="1"/>
  <c r="M27" i="13"/>
  <c r="M29" i="13" l="1"/>
  <c r="M30" i="13" l="1"/>
  <c r="M32" i="13" l="1"/>
  <c r="K63" i="13"/>
  <c r="M63" i="13" l="1"/>
  <c r="K2" i="13"/>
  <c r="M2" i="13" l="1"/>
  <c r="M15" i="13"/>
  <c r="M14" i="13"/>
</calcChain>
</file>

<file path=xl/sharedStrings.xml><?xml version="1.0" encoding="utf-8"?>
<sst xmlns="http://schemas.openxmlformats.org/spreadsheetml/2006/main" count="1402" uniqueCount="231">
  <si>
    <t>1-2</t>
  </si>
  <si>
    <t>2-3</t>
  </si>
  <si>
    <t>3-4</t>
  </si>
  <si>
    <t>4-5</t>
  </si>
  <si>
    <t>5-6</t>
  </si>
  <si>
    <t>6-7</t>
  </si>
  <si>
    <t>7-8</t>
  </si>
  <si>
    <t>8-9</t>
  </si>
  <si>
    <t>9+</t>
  </si>
  <si>
    <t>Q1</t>
  </si>
  <si>
    <t>Q2</t>
  </si>
  <si>
    <t>Q4</t>
  </si>
  <si>
    <t>Miðal vekt</t>
  </si>
  <si>
    <t>Í alt</t>
  </si>
  <si>
    <t>Vika/støddir</t>
  </si>
  <si>
    <t>Stk</t>
  </si>
  <si>
    <t>í ár íalt</t>
  </si>
  <si>
    <t>Q3</t>
  </si>
  <si>
    <t>Yvirlit yvir alla tøkuna í 2011</t>
  </si>
  <si>
    <t>2011 íalt</t>
  </si>
  <si>
    <t>Yvirlit yvir alla tøkuna í 2012</t>
  </si>
  <si>
    <t>2012 íalt</t>
  </si>
  <si>
    <t>Yvirlit yvir alla tøkuna í 2013</t>
  </si>
  <si>
    <t>Yvirlit yvir tøkuni í 2012</t>
  </si>
  <si>
    <t>Yvirlit yvir tøkuni í 2011</t>
  </si>
  <si>
    <t>Tal av laksum</t>
  </si>
  <si>
    <t>Tøkan av laksi í kruvdari vekt í 2014</t>
  </si>
  <si>
    <t>Bakkafrost Harvest FO103, FO114 og FO147, Faroe Farming og Hiddenfjord.</t>
  </si>
  <si>
    <t>Yvirlit yvir tøkuna í 2014</t>
  </si>
  <si>
    <t>1-2 kg.</t>
  </si>
  <si>
    <t>2-3 kg.</t>
  </si>
  <si>
    <t>3-4 kg.</t>
  </si>
  <si>
    <t>4-5 kg.</t>
  </si>
  <si>
    <t>5-6 kg.</t>
  </si>
  <si>
    <t>6-7 kg.</t>
  </si>
  <si>
    <t>7-8 kg.</t>
  </si>
  <si>
    <t>8-9 kg.</t>
  </si>
  <si>
    <t>9 + kg.</t>
  </si>
  <si>
    <t>Í alt kg.</t>
  </si>
  <si>
    <t>Miðal vekt kg.</t>
  </si>
  <si>
    <t>Yvirlit yvir tøkuna í 2013</t>
  </si>
  <si>
    <t>Yvirlit yvir tøkuna í 2015</t>
  </si>
  <si>
    <t>Q1 - 2015</t>
  </si>
  <si>
    <t>Q4 - 2015</t>
  </si>
  <si>
    <t>Q3 - 2015</t>
  </si>
  <si>
    <t>Q2 - 2015</t>
  </si>
  <si>
    <t>Íalt í 2015</t>
  </si>
  <si>
    <t>Íalt í 2014</t>
  </si>
  <si>
    <t>Íalt í 2013</t>
  </si>
  <si>
    <t>Íalt í 2012</t>
  </si>
  <si>
    <t>Íalt í 2011</t>
  </si>
  <si>
    <t>52 &amp; 53</t>
  </si>
  <si>
    <t>Tøkan av laksi í kruvdari vekt.</t>
  </si>
  <si>
    <t>Íalt í 2016</t>
  </si>
  <si>
    <t>Q1 - 2016</t>
  </si>
  <si>
    <t xml:space="preserve">Vika 1 </t>
  </si>
  <si>
    <t>Vika 2</t>
  </si>
  <si>
    <t>Vika 31</t>
  </si>
  <si>
    <t>Vika 30</t>
  </si>
  <si>
    <t>Vika 29</t>
  </si>
  <si>
    <t>Vika 28</t>
  </si>
  <si>
    <t>Vika 27</t>
  </si>
  <si>
    <t>Vika 26</t>
  </si>
  <si>
    <t>Vika 25</t>
  </si>
  <si>
    <t>Vika 24</t>
  </si>
  <si>
    <t>Vika 23</t>
  </si>
  <si>
    <t>Vika 22</t>
  </si>
  <si>
    <t>Vika 21</t>
  </si>
  <si>
    <t>Vika 20</t>
  </si>
  <si>
    <t>Vika 19</t>
  </si>
  <si>
    <t>Vika 18</t>
  </si>
  <si>
    <t>Vika 17</t>
  </si>
  <si>
    <t>Vika 16</t>
  </si>
  <si>
    <t>Vika 15</t>
  </si>
  <si>
    <t>Vika 14</t>
  </si>
  <si>
    <t>Vika 13</t>
  </si>
  <si>
    <t>Vika 12</t>
  </si>
  <si>
    <t>Vika 11</t>
  </si>
  <si>
    <t>Vika 10</t>
  </si>
  <si>
    <t>Vika 9</t>
  </si>
  <si>
    <t>Vika 8</t>
  </si>
  <si>
    <t>Vika 7</t>
  </si>
  <si>
    <t>Vika 6</t>
  </si>
  <si>
    <t>Vika 5</t>
  </si>
  <si>
    <t>Vika 4</t>
  </si>
  <si>
    <t>Vika 3</t>
  </si>
  <si>
    <t>Vika 52</t>
  </si>
  <si>
    <t>Vika 51</t>
  </si>
  <si>
    <t>Vika 50</t>
  </si>
  <si>
    <t>Vika 49</t>
  </si>
  <si>
    <t>Vika 48</t>
  </si>
  <si>
    <t>Vika 47</t>
  </si>
  <si>
    <t>Vika 46</t>
  </si>
  <si>
    <t>Vika 45</t>
  </si>
  <si>
    <t>Vika 44</t>
  </si>
  <si>
    <t>Vika 43</t>
  </si>
  <si>
    <t>Vika 42</t>
  </si>
  <si>
    <t>Vika 41</t>
  </si>
  <si>
    <t>Vika 40</t>
  </si>
  <si>
    <t>Vika 39</t>
  </si>
  <si>
    <t>Vika 38</t>
  </si>
  <si>
    <t>Vika 37</t>
  </si>
  <si>
    <t>Vika 36</t>
  </si>
  <si>
    <t>Vika 35</t>
  </si>
  <si>
    <t>Vika 34</t>
  </si>
  <si>
    <t>Vika 33</t>
  </si>
  <si>
    <t>Vika 32</t>
  </si>
  <si>
    <t>Q2 - 2016</t>
  </si>
  <si>
    <t>Q3 - 2016</t>
  </si>
  <si>
    <t>Q4 - 2016</t>
  </si>
  <si>
    <t>Bakkafrost Harvest FO103, FO114, FO125 og FO147, FO190 og Hiddenfjord.</t>
  </si>
  <si>
    <t>Yvirlit yvir tøkuna í 2016</t>
  </si>
  <si>
    <t>Íalt í 2017</t>
  </si>
  <si>
    <t>Q1 - 2017</t>
  </si>
  <si>
    <t>Vika 1</t>
  </si>
  <si>
    <t>Q2 - 2017</t>
  </si>
  <si>
    <t>Yvirlit yvir tøkuna í 2017</t>
  </si>
  <si>
    <t>Bakkafrost Harvest FO125, FO147, FO190 og Hiddenfjord.</t>
  </si>
  <si>
    <t>Q3 - 2017</t>
  </si>
  <si>
    <t>Q4 - 2017</t>
  </si>
  <si>
    <t>Vika 02</t>
  </si>
  <si>
    <t>Vika 01</t>
  </si>
  <si>
    <t>Vika 09</t>
  </si>
  <si>
    <t>Vika 08</t>
  </si>
  <si>
    <t>Vika 07</t>
  </si>
  <si>
    <t>Vika 06</t>
  </si>
  <si>
    <t>Vika 05</t>
  </si>
  <si>
    <t>Vika 04</t>
  </si>
  <si>
    <t>Vika 03</t>
  </si>
  <si>
    <t>Yvirlit yvir tøkuna í 2018</t>
  </si>
  <si>
    <t>Q1 - 2018</t>
  </si>
  <si>
    <t>Íalt í 2018</t>
  </si>
  <si>
    <t>1 - 2 kg.</t>
  </si>
  <si>
    <t>4 - 5 kg</t>
  </si>
  <si>
    <t>5 - 6 kg.</t>
  </si>
  <si>
    <t>6 - 7 kg.</t>
  </si>
  <si>
    <t>7 - 8 kg.</t>
  </si>
  <si>
    <t>8 - 9 kg.</t>
  </si>
  <si>
    <t>9 - ... Kg.</t>
  </si>
  <si>
    <t>Íalt kg.</t>
  </si>
  <si>
    <t>Q2 - 2018</t>
  </si>
  <si>
    <t>Q3 - 2018</t>
  </si>
  <si>
    <t>Q4 - 2018</t>
  </si>
  <si>
    <t>Vika  40</t>
  </si>
  <si>
    <t>Vika  41</t>
  </si>
  <si>
    <t>Vika  50</t>
  </si>
  <si>
    <t>Vika  49</t>
  </si>
  <si>
    <t>Vika  48</t>
  </si>
  <si>
    <t>Vika  47</t>
  </si>
  <si>
    <t>Vika  46</t>
  </si>
  <si>
    <t>Vika  45</t>
  </si>
  <si>
    <t>Vika  44</t>
  </si>
  <si>
    <t>Vika  43</t>
  </si>
  <si>
    <t>Vika  42</t>
  </si>
  <si>
    <t>Vika  52</t>
  </si>
  <si>
    <t>Vika  51</t>
  </si>
  <si>
    <t>Q1 - 2019</t>
  </si>
  <si>
    <t>Íalt í 2019</t>
  </si>
  <si>
    <t>Yvirlit yvir tøkuna í 2019</t>
  </si>
  <si>
    <t>Bakkafrost Harvest FO125, FO147, FO190, Hiddenfjord og Mowi Faroes P/f</t>
  </si>
  <si>
    <t>Q2 - 2019</t>
  </si>
  <si>
    <t>vika 14</t>
  </si>
  <si>
    <t>vika 15</t>
  </si>
  <si>
    <t>vika 26</t>
  </si>
  <si>
    <t>vika 25</t>
  </si>
  <si>
    <t>vika 24</t>
  </si>
  <si>
    <t>vika 23</t>
  </si>
  <si>
    <t>vika 22</t>
  </si>
  <si>
    <t>vika 21</t>
  </si>
  <si>
    <t>vika 20</t>
  </si>
  <si>
    <t>vika 19</t>
  </si>
  <si>
    <t>vika 18</t>
  </si>
  <si>
    <t>vika 17</t>
  </si>
  <si>
    <t>vika 16</t>
  </si>
  <si>
    <t>Q3 - 2019</t>
  </si>
  <si>
    <t>vika 27</t>
  </si>
  <si>
    <t>vika 28</t>
  </si>
  <si>
    <t>vika 38</t>
  </si>
  <si>
    <t>vika 37</t>
  </si>
  <si>
    <t>vika 36</t>
  </si>
  <si>
    <t>vika 35</t>
  </si>
  <si>
    <t>vika 34</t>
  </si>
  <si>
    <t>vika 33</t>
  </si>
  <si>
    <t>vika 32</t>
  </si>
  <si>
    <t>vika 31</t>
  </si>
  <si>
    <t>vika 30</t>
  </si>
  <si>
    <t>vika 29</t>
  </si>
  <si>
    <t>vika 39</t>
  </si>
  <si>
    <t>vika 40</t>
  </si>
  <si>
    <t>vika 41</t>
  </si>
  <si>
    <t>vika 52</t>
  </si>
  <si>
    <t>vika 51</t>
  </si>
  <si>
    <t>vika 50</t>
  </si>
  <si>
    <t>vika 49</t>
  </si>
  <si>
    <t>vika 48</t>
  </si>
  <si>
    <t>vika 47</t>
  </si>
  <si>
    <t>vika 46</t>
  </si>
  <si>
    <t>vika 45</t>
  </si>
  <si>
    <t>vika 44</t>
  </si>
  <si>
    <t>vika 43</t>
  </si>
  <si>
    <t>vika 42</t>
  </si>
  <si>
    <t>Q4 - 2019</t>
  </si>
  <si>
    <t>Yvirlit yvir tøkuna í 2020</t>
  </si>
  <si>
    <t>Íalt í 2020</t>
  </si>
  <si>
    <t>Q4 - 2020</t>
  </si>
  <si>
    <t>Q3 - 2020</t>
  </si>
  <si>
    <t>Q2 - 2020</t>
  </si>
  <si>
    <t>Q1 - 2020</t>
  </si>
  <si>
    <t>Tøkan av laksi í kruvdari vekt í 2020</t>
  </si>
  <si>
    <t>Bakkafrost Harvest FO125, FO189, Hiddenfjord og Mowi Faroes P/f</t>
  </si>
  <si>
    <t>vika 53</t>
  </si>
  <si>
    <t>Íalt í 2021</t>
  </si>
  <si>
    <t>Q4 - 2021</t>
  </si>
  <si>
    <t>Q3 - 2021</t>
  </si>
  <si>
    <t>Q2 - 2021</t>
  </si>
  <si>
    <t>Q1 - 2021</t>
  </si>
  <si>
    <t>Íalt í 2022</t>
  </si>
  <si>
    <t>Q4 - 2022</t>
  </si>
  <si>
    <t>Q3 - 2022</t>
  </si>
  <si>
    <t>Q2 - 2022</t>
  </si>
  <si>
    <t>Q1 - 2022</t>
  </si>
  <si>
    <t>Samanteljing av tøkuni í 2022</t>
  </si>
  <si>
    <t>Samanteljing av tøkuni í 2023</t>
  </si>
  <si>
    <t>Íalt í 2023</t>
  </si>
  <si>
    <t>Q4 - 2023</t>
  </si>
  <si>
    <t>Q3 - 2023</t>
  </si>
  <si>
    <t>Q2 - 2023</t>
  </si>
  <si>
    <t>Q1 - 2023</t>
  </si>
  <si>
    <t>Samanteljing av tøkuni í 2024</t>
  </si>
  <si>
    <t>Íalt í 2024</t>
  </si>
  <si>
    <t>Q1 - 2024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</si>
</sst>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k_r_-;\-* #,##0.00\ _k_r_-;_-* &quot;-&quot;??\ _k_r_-;_-@_-"/>
    <numFmt numFmtId="165" formatCode="_ * #,##0.00_ ;_ * \-#,##0.00_ ;_ * &quot;-&quot;??_ ;_ @_ "/>
    <numFmt numFmtId="166" formatCode="_ * #,##0_ ;_ * \-#,##0_ ;_ * &quot;-&quot;??_ ;_ @_ "/>
    <numFmt numFmtId="167" formatCode="#,##0.00_ ;\-#,##0.00\ "/>
    <numFmt numFmtId="168" formatCode="#,##0_ ;\-#,##0\ 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8"/>
      <name val="Calibri"/>
      <family val="2"/>
      <scheme val="minor"/>
    </font>
    <font>
      <b/>
      <sz val="18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237">
    <xf numFmtId="0" fontId="0" fillId="0" borderId="0" xfId="0"/>
    <xf numFmtId="0" fontId="2" fillId="0" borderId="1" xfId="0" applyFont="1" applyBorder="1"/>
    <xf numFmtId="0" fontId="0" fillId="0" borderId="1" xfId="0" applyBorder="1"/>
    <xf numFmtId="165" fontId="0" fillId="0" borderId="1" xfId="1" applyFont="1" applyBorder="1"/>
    <xf numFmtId="0" fontId="2" fillId="2" borderId="1" xfId="0" applyFont="1" applyFill="1" applyBorder="1"/>
    <xf numFmtId="16" fontId="2" fillId="2" borderId="1" xfId="0" quotePrefix="1" applyNumberFormat="1" applyFont="1" applyFill="1" applyBorder="1"/>
    <xf numFmtId="0" fontId="2" fillId="2" borderId="1" xfId="0" quotePrefix="1" applyFont="1" applyFill="1" applyBorder="1"/>
    <xf numFmtId="0" fontId="0" fillId="2" borderId="1" xfId="0" applyFill="1" applyBorder="1"/>
    <xf numFmtId="0" fontId="2" fillId="2" borderId="1" xfId="0" applyFont="1" applyFill="1" applyBorder="1" applyAlignment="1">
      <alignment horizontal="right"/>
    </xf>
    <xf numFmtId="4" fontId="0" fillId="0" borderId="1" xfId="0" applyNumberFormat="1" applyBorder="1"/>
    <xf numFmtId="166" fontId="0" fillId="0" borderId="1" xfId="1" applyNumberFormat="1" applyFont="1" applyBorder="1"/>
    <xf numFmtId="4" fontId="2" fillId="0" borderId="1" xfId="0" applyNumberFormat="1" applyFont="1" applyBorder="1"/>
    <xf numFmtId="166" fontId="2" fillId="0" borderId="1" xfId="1" applyNumberFormat="1" applyFont="1" applyBorder="1"/>
    <xf numFmtId="165" fontId="2" fillId="0" borderId="1" xfId="1" applyFont="1" applyBorder="1"/>
    <xf numFmtId="0" fontId="2" fillId="2" borderId="8" xfId="0" applyFont="1" applyFill="1" applyBorder="1"/>
    <xf numFmtId="16" fontId="2" fillId="2" borderId="9" xfId="0" quotePrefix="1" applyNumberFormat="1" applyFont="1" applyFill="1" applyBorder="1"/>
    <xf numFmtId="0" fontId="2" fillId="2" borderId="9" xfId="0" quotePrefix="1" applyFont="1" applyFill="1" applyBorder="1"/>
    <xf numFmtId="0" fontId="2" fillId="2" borderId="10" xfId="0" applyFont="1" applyFill="1" applyBorder="1"/>
    <xf numFmtId="0" fontId="0" fillId="2" borderId="11" xfId="0" applyFill="1" applyBorder="1"/>
    <xf numFmtId="0" fontId="4" fillId="0" borderId="12" xfId="0" applyFont="1" applyBorder="1"/>
    <xf numFmtId="0" fontId="0" fillId="0" borderId="12" xfId="0" applyBorder="1"/>
    <xf numFmtId="165" fontId="0" fillId="0" borderId="13" xfId="1" applyFont="1" applyBorder="1"/>
    <xf numFmtId="0" fontId="0" fillId="2" borderId="14" xfId="0" applyFill="1" applyBorder="1"/>
    <xf numFmtId="0" fontId="4" fillId="0" borderId="1" xfId="0" applyFont="1" applyBorder="1"/>
    <xf numFmtId="165" fontId="0" fillId="0" borderId="15" xfId="1" applyFont="1" applyBorder="1"/>
    <xf numFmtId="0" fontId="2" fillId="2" borderId="14" xfId="0" applyFont="1" applyFill="1" applyBorder="1" applyAlignment="1">
      <alignment horizontal="right"/>
    </xf>
    <xf numFmtId="165" fontId="2" fillId="0" borderId="15" xfId="1" applyFont="1" applyBorder="1"/>
    <xf numFmtId="0" fontId="0" fillId="0" borderId="15" xfId="0" applyBorder="1"/>
    <xf numFmtId="4" fontId="4" fillId="0" borderId="1" xfId="0" applyNumberFormat="1" applyFont="1" applyBorder="1"/>
    <xf numFmtId="0" fontId="2" fillId="2" borderId="16" xfId="0" applyFont="1" applyFill="1" applyBorder="1" applyAlignment="1">
      <alignment horizontal="right"/>
    </xf>
    <xf numFmtId="0" fontId="2" fillId="0" borderId="17" xfId="0" applyFont="1" applyBorder="1"/>
    <xf numFmtId="165" fontId="2" fillId="0" borderId="18" xfId="1" applyFont="1" applyBorder="1"/>
    <xf numFmtId="165" fontId="0" fillId="0" borderId="0" xfId="1" applyFont="1"/>
    <xf numFmtId="0" fontId="2" fillId="2" borderId="19" xfId="0" applyFont="1" applyFill="1" applyBorder="1"/>
    <xf numFmtId="16" fontId="2" fillId="2" borderId="19" xfId="0" quotePrefix="1" applyNumberFormat="1" applyFont="1" applyFill="1" applyBorder="1"/>
    <xf numFmtId="0" fontId="2" fillId="2" borderId="19" xfId="0" quotePrefix="1" applyFont="1" applyFill="1" applyBorder="1"/>
    <xf numFmtId="165" fontId="2" fillId="2" borderId="19" xfId="1" quotePrefix="1" applyFont="1" applyFill="1" applyBorder="1"/>
    <xf numFmtId="0" fontId="2" fillId="2" borderId="20" xfId="0" applyFont="1" applyFill="1" applyBorder="1"/>
    <xf numFmtId="0" fontId="2" fillId="0" borderId="11" xfId="0" applyFont="1" applyBorder="1" applyAlignment="1">
      <alignment horizontal="right"/>
    </xf>
    <xf numFmtId="165" fontId="0" fillId="0" borderId="12" xfId="1" applyFont="1" applyBorder="1"/>
    <xf numFmtId="0" fontId="2" fillId="0" borderId="14" xfId="0" applyFont="1" applyBorder="1" applyAlignment="1">
      <alignment horizontal="right"/>
    </xf>
    <xf numFmtId="0" fontId="2" fillId="0" borderId="16" xfId="0" applyFont="1" applyBorder="1" applyAlignment="1">
      <alignment horizontal="right"/>
    </xf>
    <xf numFmtId="165" fontId="0" fillId="0" borderId="17" xfId="1" applyFont="1" applyBorder="1"/>
    <xf numFmtId="2" fontId="0" fillId="0" borderId="12" xfId="0" applyNumberFormat="1" applyBorder="1"/>
    <xf numFmtId="2" fontId="0" fillId="0" borderId="1" xfId="0" applyNumberFormat="1" applyBorder="1"/>
    <xf numFmtId="2" fontId="0" fillId="0" borderId="17" xfId="0" applyNumberFormat="1" applyBorder="1"/>
    <xf numFmtId="4" fontId="0" fillId="0" borderId="12" xfId="0" applyNumberFormat="1" applyBorder="1"/>
    <xf numFmtId="4" fontId="0" fillId="0" borderId="17" xfId="0" applyNumberFormat="1" applyBorder="1"/>
    <xf numFmtId="3" fontId="0" fillId="0" borderId="12" xfId="0" applyNumberFormat="1" applyBorder="1"/>
    <xf numFmtId="3" fontId="0" fillId="0" borderId="1" xfId="0" applyNumberFormat="1" applyBorder="1"/>
    <xf numFmtId="3" fontId="0" fillId="0" borderId="17" xfId="0" applyNumberFormat="1" applyBorder="1"/>
    <xf numFmtId="167" fontId="0" fillId="0" borderId="1" xfId="1" applyNumberFormat="1" applyFont="1" applyBorder="1"/>
    <xf numFmtId="0" fontId="2" fillId="3" borderId="0" xfId="0" applyFont="1" applyFill="1" applyAlignment="1">
      <alignment horizontal="right"/>
    </xf>
    <xf numFmtId="0" fontId="2" fillId="3" borderId="0" xfId="0" applyFont="1" applyFill="1"/>
    <xf numFmtId="165" fontId="2" fillId="3" borderId="0" xfId="1" applyFont="1" applyFill="1"/>
    <xf numFmtId="165" fontId="0" fillId="3" borderId="0" xfId="1" applyFont="1" applyFill="1"/>
    <xf numFmtId="166" fontId="0" fillId="0" borderId="12" xfId="1" applyNumberFormat="1" applyFont="1" applyBorder="1"/>
    <xf numFmtId="166" fontId="0" fillId="0" borderId="17" xfId="1" applyNumberFormat="1" applyFont="1" applyBorder="1"/>
    <xf numFmtId="0" fontId="2" fillId="3" borderId="25" xfId="0" applyFont="1" applyFill="1" applyBorder="1" applyAlignment="1">
      <alignment horizontal="right"/>
    </xf>
    <xf numFmtId="0" fontId="2" fillId="2" borderId="11" xfId="0" applyFont="1" applyFill="1" applyBorder="1" applyAlignment="1">
      <alignment horizontal="right"/>
    </xf>
    <xf numFmtId="165" fontId="0" fillId="3" borderId="21" xfId="1" applyFont="1" applyFill="1" applyBorder="1"/>
    <xf numFmtId="166" fontId="0" fillId="3" borderId="21" xfId="1" applyNumberFormat="1" applyFont="1" applyFill="1" applyBorder="1"/>
    <xf numFmtId="2" fontId="0" fillId="3" borderId="21" xfId="0" applyNumberFormat="1" applyFill="1" applyBorder="1"/>
    <xf numFmtId="4" fontId="0" fillId="3" borderId="21" xfId="0" applyNumberFormat="1" applyFill="1" applyBorder="1"/>
    <xf numFmtId="3" fontId="0" fillId="3" borderId="21" xfId="0" applyNumberFormat="1" applyFill="1" applyBorder="1"/>
    <xf numFmtId="0" fontId="0" fillId="3" borderId="0" xfId="0" applyFill="1"/>
    <xf numFmtId="2" fontId="0" fillId="0" borderId="0" xfId="0" applyNumberFormat="1"/>
    <xf numFmtId="0" fontId="0" fillId="2" borderId="1" xfId="0" applyFill="1" applyBorder="1" applyAlignment="1">
      <alignment horizontal="right"/>
    </xf>
    <xf numFmtId="167" fontId="0" fillId="3" borderId="0" xfId="1" applyNumberFormat="1" applyFont="1" applyFill="1"/>
    <xf numFmtId="165" fontId="1" fillId="0" borderId="1" xfId="1" applyBorder="1"/>
    <xf numFmtId="166" fontId="1" fillId="0" borderId="1" xfId="1" applyNumberFormat="1" applyBorder="1"/>
    <xf numFmtId="167" fontId="1" fillId="0" borderId="1" xfId="1" applyNumberFormat="1" applyBorder="1"/>
    <xf numFmtId="167" fontId="2" fillId="0" borderId="1" xfId="1" applyNumberFormat="1" applyFont="1" applyBorder="1"/>
    <xf numFmtId="168" fontId="2" fillId="0" borderId="1" xfId="1" applyNumberFormat="1" applyFont="1" applyBorder="1"/>
    <xf numFmtId="168" fontId="0" fillId="0" borderId="1" xfId="1" applyNumberFormat="1" applyFont="1" applyBorder="1"/>
    <xf numFmtId="0" fontId="7" fillId="0" borderId="0" xfId="0" applyFont="1"/>
    <xf numFmtId="0" fontId="7" fillId="3" borderId="0" xfId="0" applyFont="1" applyFill="1"/>
    <xf numFmtId="167" fontId="7" fillId="3" borderId="0" xfId="1" applyNumberFormat="1" applyFont="1" applyFill="1"/>
    <xf numFmtId="0" fontId="9" fillId="2" borderId="11" xfId="0" applyFont="1" applyFill="1" applyBorder="1"/>
    <xf numFmtId="16" fontId="9" fillId="2" borderId="12" xfId="0" quotePrefix="1" applyNumberFormat="1" applyFont="1" applyFill="1" applyBorder="1"/>
    <xf numFmtId="0" fontId="9" fillId="2" borderId="12" xfId="0" quotePrefix="1" applyFont="1" applyFill="1" applyBorder="1"/>
    <xf numFmtId="165" fontId="9" fillId="2" borderId="12" xfId="1" quotePrefix="1" applyFont="1" applyFill="1" applyBorder="1"/>
    <xf numFmtId="0" fontId="9" fillId="2" borderId="13" xfId="0" applyFont="1" applyFill="1" applyBorder="1"/>
    <xf numFmtId="0" fontId="9" fillId="2" borderId="14" xfId="0" applyFont="1" applyFill="1" applyBorder="1" applyAlignment="1">
      <alignment horizontal="right"/>
    </xf>
    <xf numFmtId="165" fontId="9" fillId="0" borderId="1" xfId="1" applyFont="1" applyBorder="1"/>
    <xf numFmtId="0" fontId="9" fillId="2" borderId="29" xfId="0" applyFont="1" applyFill="1" applyBorder="1" applyAlignment="1">
      <alignment horizontal="right"/>
    </xf>
    <xf numFmtId="165" fontId="9" fillId="0" borderId="19" xfId="1" applyFont="1" applyBorder="1"/>
    <xf numFmtId="165" fontId="9" fillId="0" borderId="30" xfId="1" applyFont="1" applyBorder="1"/>
    <xf numFmtId="0" fontId="7" fillId="2" borderId="14" xfId="0" applyFont="1" applyFill="1" applyBorder="1" applyAlignment="1">
      <alignment horizontal="right"/>
    </xf>
    <xf numFmtId="165" fontId="7" fillId="0" borderId="1" xfId="1" applyFont="1" applyBorder="1"/>
    <xf numFmtId="166" fontId="7" fillId="0" borderId="1" xfId="1" applyNumberFormat="1" applyFont="1" applyBorder="1"/>
    <xf numFmtId="165" fontId="7" fillId="0" borderId="15" xfId="1" applyFont="1" applyBorder="1"/>
    <xf numFmtId="166" fontId="9" fillId="0" borderId="1" xfId="1" applyNumberFormat="1" applyFont="1" applyBorder="1"/>
    <xf numFmtId="165" fontId="9" fillId="0" borderId="15" xfId="1" applyFont="1" applyBorder="1"/>
    <xf numFmtId="165" fontId="7" fillId="0" borderId="2" xfId="1" applyFont="1" applyBorder="1"/>
    <xf numFmtId="167" fontId="7" fillId="0" borderId="1" xfId="1" applyNumberFormat="1" applyFont="1" applyBorder="1"/>
    <xf numFmtId="168" fontId="7" fillId="0" borderId="1" xfId="1" applyNumberFormat="1" applyFont="1" applyBorder="1"/>
    <xf numFmtId="167" fontId="7" fillId="0" borderId="0" xfId="0" applyNumberFormat="1" applyFont="1"/>
    <xf numFmtId="168" fontId="7" fillId="0" borderId="0" xfId="0" applyNumberFormat="1" applyFont="1"/>
    <xf numFmtId="167" fontId="9" fillId="0" borderId="1" xfId="1" applyNumberFormat="1" applyFont="1" applyBorder="1"/>
    <xf numFmtId="168" fontId="9" fillId="0" borderId="1" xfId="1" applyNumberFormat="1" applyFont="1" applyBorder="1"/>
    <xf numFmtId="0" fontId="9" fillId="2" borderId="16" xfId="0" applyFont="1" applyFill="1" applyBorder="1" applyAlignment="1">
      <alignment horizontal="right"/>
    </xf>
    <xf numFmtId="165" fontId="9" fillId="0" borderId="17" xfId="1" applyFont="1" applyBorder="1"/>
    <xf numFmtId="165" fontId="9" fillId="0" borderId="18" xfId="1" applyFont="1" applyBorder="1"/>
    <xf numFmtId="167" fontId="9" fillId="0" borderId="15" xfId="1" applyNumberFormat="1" applyFont="1" applyBorder="1"/>
    <xf numFmtId="167" fontId="7" fillId="0" borderId="15" xfId="1" applyNumberFormat="1" applyFont="1" applyBorder="1"/>
    <xf numFmtId="166" fontId="9" fillId="0" borderId="17" xfId="1" applyNumberFormat="1" applyFont="1" applyBorder="1"/>
    <xf numFmtId="165" fontId="7" fillId="0" borderId="0" xfId="1" applyFont="1"/>
    <xf numFmtId="0" fontId="7" fillId="2" borderId="14" xfId="0" applyFont="1" applyFill="1" applyBorder="1"/>
    <xf numFmtId="0" fontId="9" fillId="3" borderId="0" xfId="0" applyFont="1" applyFill="1" applyAlignment="1">
      <alignment horizontal="right"/>
    </xf>
    <xf numFmtId="0" fontId="9" fillId="3" borderId="0" xfId="0" applyFont="1" applyFill="1"/>
    <xf numFmtId="165" fontId="9" fillId="3" borderId="0" xfId="1" applyFont="1" applyFill="1"/>
    <xf numFmtId="165" fontId="7" fillId="3" borderId="0" xfId="1" applyFont="1" applyFill="1"/>
    <xf numFmtId="0" fontId="9" fillId="2" borderId="20" xfId="0" applyFont="1" applyFill="1" applyBorder="1"/>
    <xf numFmtId="16" fontId="9" fillId="2" borderId="19" xfId="0" quotePrefix="1" applyNumberFormat="1" applyFont="1" applyFill="1" applyBorder="1"/>
    <xf numFmtId="0" fontId="9" fillId="2" borderId="19" xfId="0" quotePrefix="1" applyFont="1" applyFill="1" applyBorder="1"/>
    <xf numFmtId="165" fontId="9" fillId="2" borderId="19" xfId="1" quotePrefix="1" applyFont="1" applyFill="1" applyBorder="1"/>
    <xf numFmtId="0" fontId="9" fillId="2" borderId="19" xfId="0" applyFont="1" applyFill="1" applyBorder="1"/>
    <xf numFmtId="0" fontId="9" fillId="2" borderId="11" xfId="0" applyFont="1" applyFill="1" applyBorder="1" applyAlignment="1">
      <alignment horizontal="right"/>
    </xf>
    <xf numFmtId="165" fontId="7" fillId="0" borderId="12" xfId="1" applyFont="1" applyBorder="1"/>
    <xf numFmtId="166" fontId="7" fillId="0" borderId="12" xfId="1" applyNumberFormat="1" applyFont="1" applyBorder="1"/>
    <xf numFmtId="2" fontId="7" fillId="0" borderId="13" xfId="0" applyNumberFormat="1" applyFont="1" applyBorder="1"/>
    <xf numFmtId="2" fontId="7" fillId="0" borderId="15" xfId="0" applyNumberFormat="1" applyFont="1" applyBorder="1"/>
    <xf numFmtId="2" fontId="7" fillId="0" borderId="0" xfId="0" applyNumberFormat="1" applyFont="1"/>
    <xf numFmtId="165" fontId="7" fillId="0" borderId="17" xfId="1" applyFont="1" applyBorder="1"/>
    <xf numFmtId="166" fontId="7" fillId="0" borderId="17" xfId="1" applyNumberFormat="1" applyFont="1" applyBorder="1"/>
    <xf numFmtId="2" fontId="7" fillId="0" borderId="18" xfId="0" applyNumberFormat="1" applyFont="1" applyBorder="1"/>
    <xf numFmtId="0" fontId="9" fillId="2" borderId="1" xfId="0" applyFont="1" applyFill="1" applyBorder="1" applyAlignment="1">
      <alignment horizontal="right"/>
    </xf>
    <xf numFmtId="0" fontId="9" fillId="3" borderId="25" xfId="0" applyFont="1" applyFill="1" applyBorder="1" applyAlignment="1">
      <alignment horizontal="right"/>
    </xf>
    <xf numFmtId="165" fontId="7" fillId="3" borderId="21" xfId="1" applyFont="1" applyFill="1" applyBorder="1"/>
    <xf numFmtId="166" fontId="7" fillId="3" borderId="21" xfId="1" applyNumberFormat="1" applyFont="1" applyFill="1" applyBorder="1"/>
    <xf numFmtId="2" fontId="7" fillId="3" borderId="21" xfId="0" applyNumberFormat="1" applyFont="1" applyFill="1" applyBorder="1"/>
    <xf numFmtId="0" fontId="9" fillId="0" borderId="11" xfId="0" applyFont="1" applyBorder="1" applyAlignment="1">
      <alignment horizontal="right"/>
    </xf>
    <xf numFmtId="0" fontId="9" fillId="0" borderId="14" xfId="0" applyFont="1" applyBorder="1" applyAlignment="1">
      <alignment horizontal="right"/>
    </xf>
    <xf numFmtId="0" fontId="9" fillId="0" borderId="16" xfId="0" applyFont="1" applyBorder="1" applyAlignment="1">
      <alignment horizontal="right"/>
    </xf>
    <xf numFmtId="4" fontId="7" fillId="0" borderId="12" xfId="0" applyNumberFormat="1" applyFont="1" applyBorder="1"/>
    <xf numFmtId="3" fontId="7" fillId="0" borderId="12" xfId="0" applyNumberFormat="1" applyFont="1" applyBorder="1"/>
    <xf numFmtId="4" fontId="7" fillId="0" borderId="13" xfId="0" applyNumberFormat="1" applyFont="1" applyBorder="1"/>
    <xf numFmtId="4" fontId="7" fillId="0" borderId="1" xfId="0" applyNumberFormat="1" applyFont="1" applyBorder="1"/>
    <xf numFmtId="3" fontId="7" fillId="0" borderId="1" xfId="0" applyNumberFormat="1" applyFont="1" applyBorder="1"/>
    <xf numFmtId="4" fontId="7" fillId="0" borderId="15" xfId="0" applyNumberFormat="1" applyFont="1" applyBorder="1"/>
    <xf numFmtId="4" fontId="7" fillId="0" borderId="17" xfId="0" applyNumberFormat="1" applyFont="1" applyBorder="1"/>
    <xf numFmtId="3" fontId="7" fillId="0" borderId="17" xfId="0" applyNumberFormat="1" applyFont="1" applyBorder="1"/>
    <xf numFmtId="4" fontId="7" fillId="0" borderId="18" xfId="0" applyNumberFormat="1" applyFont="1" applyBorder="1"/>
    <xf numFmtId="4" fontId="7" fillId="3" borderId="21" xfId="0" applyNumberFormat="1" applyFont="1" applyFill="1" applyBorder="1"/>
    <xf numFmtId="3" fontId="7" fillId="3" borderId="21" xfId="0" applyNumberFormat="1" applyFont="1" applyFill="1" applyBorder="1"/>
    <xf numFmtId="0" fontId="8" fillId="4" borderId="0" xfId="0" applyFont="1" applyFill="1" applyAlignment="1">
      <alignment horizontal="center"/>
    </xf>
    <xf numFmtId="0" fontId="0" fillId="2" borderId="14" xfId="0" applyFill="1" applyBorder="1" applyAlignment="1">
      <alignment horizontal="right"/>
    </xf>
    <xf numFmtId="0" fontId="2" fillId="2" borderId="11" xfId="0" applyFont="1" applyFill="1" applyBorder="1"/>
    <xf numFmtId="16" fontId="2" fillId="2" borderId="12" xfId="0" quotePrefix="1" applyNumberFormat="1" applyFont="1" applyFill="1" applyBorder="1" applyAlignment="1">
      <alignment horizontal="center"/>
    </xf>
    <xf numFmtId="16" fontId="2" fillId="2" borderId="13" xfId="0" quotePrefix="1" applyNumberFormat="1" applyFont="1" applyFill="1" applyBorder="1" applyAlignment="1">
      <alignment horizontal="center"/>
    </xf>
    <xf numFmtId="165" fontId="2" fillId="0" borderId="0" xfId="1" applyFont="1"/>
    <xf numFmtId="164" fontId="7" fillId="0" borderId="0" xfId="0" applyNumberFormat="1" applyFont="1"/>
    <xf numFmtId="0" fontId="2" fillId="2" borderId="29" xfId="0" applyFont="1" applyFill="1" applyBorder="1" applyAlignment="1">
      <alignment horizontal="right"/>
    </xf>
    <xf numFmtId="165" fontId="2" fillId="2" borderId="1" xfId="0" applyNumberFormat="1" applyFont="1" applyFill="1" applyBorder="1"/>
    <xf numFmtId="165" fontId="2" fillId="4" borderId="1" xfId="0" applyNumberFormat="1" applyFont="1" applyFill="1" applyBorder="1"/>
    <xf numFmtId="166" fontId="2" fillId="4" borderId="1" xfId="0" applyNumberFormat="1" applyFont="1" applyFill="1" applyBorder="1"/>
    <xf numFmtId="165" fontId="9" fillId="4" borderId="15" xfId="1" applyFont="1" applyFill="1" applyBorder="1"/>
    <xf numFmtId="165" fontId="2" fillId="4" borderId="19" xfId="0" quotePrefix="1" applyNumberFormat="1" applyFont="1" applyFill="1" applyBorder="1" applyAlignment="1">
      <alignment horizontal="center"/>
    </xf>
    <xf numFmtId="165" fontId="1" fillId="4" borderId="1" xfId="1" applyFill="1" applyBorder="1"/>
    <xf numFmtId="166" fontId="1" fillId="4" borderId="1" xfId="1" applyNumberFormat="1" applyFill="1" applyBorder="1"/>
    <xf numFmtId="166" fontId="2" fillId="4" borderId="19" xfId="0" quotePrefix="1" applyNumberFormat="1" applyFont="1" applyFill="1" applyBorder="1" applyAlignment="1">
      <alignment horizontal="center"/>
    </xf>
    <xf numFmtId="165" fontId="2" fillId="4" borderId="30" xfId="0" quotePrefix="1" applyNumberFormat="1" applyFont="1" applyFill="1" applyBorder="1" applyAlignment="1">
      <alignment horizontal="center"/>
    </xf>
    <xf numFmtId="165" fontId="9" fillId="4" borderId="1" xfId="1" applyFont="1" applyFill="1" applyBorder="1"/>
    <xf numFmtId="166" fontId="9" fillId="4" borderId="1" xfId="1" applyNumberFormat="1" applyFont="1" applyFill="1" applyBorder="1"/>
    <xf numFmtId="165" fontId="7" fillId="4" borderId="1" xfId="1" applyFont="1" applyFill="1" applyBorder="1"/>
    <xf numFmtId="166" fontId="7" fillId="4" borderId="1" xfId="1" applyNumberFormat="1" applyFont="1" applyFill="1" applyBorder="1"/>
    <xf numFmtId="165" fontId="0" fillId="4" borderId="1" xfId="1" applyFont="1" applyFill="1" applyBorder="1"/>
    <xf numFmtId="165" fontId="2" fillId="4" borderId="1" xfId="1" applyFont="1" applyFill="1" applyBorder="1"/>
    <xf numFmtId="165" fontId="2" fillId="4" borderId="15" xfId="0" applyNumberFormat="1" applyFont="1" applyFill="1" applyBorder="1"/>
    <xf numFmtId="0" fontId="0" fillId="2" borderId="29" xfId="0" applyFill="1" applyBorder="1" applyAlignment="1">
      <alignment horizontal="right"/>
    </xf>
    <xf numFmtId="166" fontId="2" fillId="4" borderId="1" xfId="1" applyNumberFormat="1" applyFont="1" applyFill="1" applyBorder="1"/>
    <xf numFmtId="165" fontId="2" fillId="4" borderId="15" xfId="1" applyFont="1" applyFill="1" applyBorder="1"/>
    <xf numFmtId="165" fontId="9" fillId="5" borderId="17" xfId="1" applyFont="1" applyFill="1" applyBorder="1"/>
    <xf numFmtId="166" fontId="9" fillId="5" borderId="17" xfId="1" applyNumberFormat="1" applyFont="1" applyFill="1" applyBorder="1"/>
    <xf numFmtId="165" fontId="9" fillId="5" borderId="18" xfId="1" applyFont="1" applyFill="1" applyBorder="1"/>
    <xf numFmtId="0" fontId="0" fillId="4" borderId="31" xfId="0" applyFill="1" applyBorder="1" applyAlignment="1">
      <alignment horizontal="right"/>
    </xf>
    <xf numFmtId="165" fontId="0" fillId="4" borderId="1" xfId="0" applyNumberFormat="1" applyFill="1" applyBorder="1"/>
    <xf numFmtId="166" fontId="0" fillId="4" borderId="1" xfId="0" applyNumberFormat="1" applyFill="1" applyBorder="1"/>
    <xf numFmtId="165" fontId="2" fillId="5" borderId="1" xfId="0" applyNumberFormat="1" applyFont="1" applyFill="1" applyBorder="1" applyAlignment="1">
      <alignment horizontal="right"/>
    </xf>
    <xf numFmtId="166" fontId="2" fillId="5" borderId="1" xfId="0" applyNumberFormat="1" applyFont="1" applyFill="1" applyBorder="1" applyAlignment="1">
      <alignment horizontal="right"/>
    </xf>
    <xf numFmtId="2" fontId="0" fillId="4" borderId="31" xfId="0" applyNumberFormat="1" applyFill="1" applyBorder="1" applyAlignment="1">
      <alignment horizontal="right"/>
    </xf>
    <xf numFmtId="168" fontId="2" fillId="2" borderId="1" xfId="0" applyNumberFormat="1" applyFont="1" applyFill="1" applyBorder="1"/>
    <xf numFmtId="0" fontId="2" fillId="2" borderId="32" xfId="0" applyFont="1" applyFill="1" applyBorder="1" applyAlignment="1">
      <alignment horizontal="right"/>
    </xf>
    <xf numFmtId="165" fontId="9" fillId="4" borderId="33" xfId="1" applyFont="1" applyFill="1" applyBorder="1"/>
    <xf numFmtId="168" fontId="2" fillId="4" borderId="33" xfId="0" applyNumberFormat="1" applyFont="1" applyFill="1" applyBorder="1"/>
    <xf numFmtId="165" fontId="9" fillId="4" borderId="34" xfId="1" applyFont="1" applyFill="1" applyBorder="1"/>
    <xf numFmtId="0" fontId="7" fillId="3" borderId="5" xfId="0" applyFont="1" applyFill="1" applyBorder="1"/>
    <xf numFmtId="167" fontId="7" fillId="3" borderId="6" xfId="1" applyNumberFormat="1" applyFont="1" applyFill="1" applyBorder="1"/>
    <xf numFmtId="167" fontId="7" fillId="3" borderId="7" xfId="1" applyNumberFormat="1" applyFont="1" applyFill="1" applyBorder="1"/>
    <xf numFmtId="168" fontId="9" fillId="0" borderId="17" xfId="1" applyNumberFormat="1" applyFont="1" applyBorder="1"/>
    <xf numFmtId="0" fontId="2" fillId="2" borderId="12" xfId="0" applyFont="1" applyFill="1" applyBorder="1"/>
    <xf numFmtId="165" fontId="2" fillId="5" borderId="15" xfId="0" applyNumberFormat="1" applyFont="1" applyFill="1" applyBorder="1" applyAlignment="1">
      <alignment horizontal="right"/>
    </xf>
    <xf numFmtId="165" fontId="1" fillId="4" borderId="1" xfId="1" applyFont="1" applyFill="1" applyBorder="1"/>
    <xf numFmtId="166" fontId="1" fillId="4" borderId="1" xfId="1" applyNumberFormat="1" applyFont="1" applyFill="1" applyBorder="1"/>
    <xf numFmtId="165" fontId="2" fillId="5" borderId="17" xfId="1" applyFont="1" applyFill="1" applyBorder="1"/>
    <xf numFmtId="166" fontId="2" fillId="5" borderId="17" xfId="1" applyNumberFormat="1" applyFont="1" applyFill="1" applyBorder="1"/>
    <xf numFmtId="165" fontId="2" fillId="5" borderId="18" xfId="1" applyFont="1" applyFill="1" applyBorder="1"/>
    <xf numFmtId="0" fontId="1" fillId="3" borderId="0" xfId="0" applyFont="1" applyFill="1"/>
    <xf numFmtId="167" fontId="1" fillId="3" borderId="0" xfId="1" applyNumberFormat="1" applyFont="1" applyFill="1"/>
    <xf numFmtId="165" fontId="2" fillId="5" borderId="15" xfId="1" applyFont="1" applyFill="1" applyBorder="1"/>
    <xf numFmtId="2" fontId="1" fillId="4" borderId="1" xfId="1" applyNumberFormat="1" applyFont="1" applyFill="1" applyBorder="1"/>
    <xf numFmtId="2" fontId="2" fillId="4" borderId="15" xfId="1" applyNumberFormat="1" applyFont="1" applyFill="1" applyBorder="1"/>
    <xf numFmtId="0" fontId="13" fillId="3" borderId="5" xfId="0" applyFont="1" applyFill="1" applyBorder="1" applyAlignment="1">
      <alignment horizontal="center"/>
    </xf>
    <xf numFmtId="0" fontId="13" fillId="3" borderId="6" xfId="0" applyFont="1" applyFill="1" applyBorder="1" applyAlignment="1">
      <alignment horizontal="center"/>
    </xf>
    <xf numFmtId="0" fontId="13" fillId="3" borderId="7" xfId="0" applyFont="1" applyFill="1" applyBorder="1" applyAlignment="1">
      <alignment horizontal="center"/>
    </xf>
    <xf numFmtId="0" fontId="10" fillId="3" borderId="22" xfId="0" applyFont="1" applyFill="1" applyBorder="1" applyAlignment="1">
      <alignment horizontal="center"/>
    </xf>
    <xf numFmtId="0" fontId="10" fillId="3" borderId="23" xfId="0" applyFont="1" applyFill="1" applyBorder="1" applyAlignment="1">
      <alignment horizontal="center"/>
    </xf>
    <xf numFmtId="0" fontId="10" fillId="3" borderId="24" xfId="0" applyFont="1" applyFill="1" applyBorder="1" applyAlignment="1">
      <alignment horizontal="center"/>
    </xf>
    <xf numFmtId="0" fontId="11" fillId="3" borderId="25" xfId="0" applyFont="1" applyFill="1" applyBorder="1" applyAlignment="1">
      <alignment horizontal="center"/>
    </xf>
    <xf numFmtId="0" fontId="11" fillId="3" borderId="21" xfId="0" applyFont="1" applyFill="1" applyBorder="1" applyAlignment="1">
      <alignment horizontal="center"/>
    </xf>
    <xf numFmtId="0" fontId="11" fillId="3" borderId="26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9" fillId="2" borderId="5" xfId="0" applyFont="1" applyFill="1" applyBorder="1" applyAlignment="1">
      <alignment horizontal="center"/>
    </xf>
    <xf numFmtId="0" fontId="9" fillId="2" borderId="6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6" fillId="4" borderId="22" xfId="0" applyFont="1" applyFill="1" applyBorder="1" applyAlignment="1">
      <alignment horizontal="center"/>
    </xf>
    <xf numFmtId="0" fontId="6" fillId="4" borderId="23" xfId="0" applyFont="1" applyFill="1" applyBorder="1" applyAlignment="1">
      <alignment horizontal="center"/>
    </xf>
    <xf numFmtId="0" fontId="6" fillId="4" borderId="24" xfId="0" applyFont="1" applyFill="1" applyBorder="1" applyAlignment="1">
      <alignment horizontal="center"/>
    </xf>
    <xf numFmtId="0" fontId="8" fillId="4" borderId="27" xfId="0" applyFont="1" applyFill="1" applyBorder="1" applyAlignment="1">
      <alignment horizontal="center"/>
    </xf>
    <xf numFmtId="0" fontId="8" fillId="4" borderId="0" xfId="0" applyFont="1" applyFill="1" applyAlignment="1">
      <alignment horizontal="center"/>
    </xf>
    <xf numFmtId="0" fontId="8" fillId="4" borderId="28" xfId="0" applyFont="1" applyFill="1" applyBorder="1" applyAlignment="1">
      <alignment horizontal="center"/>
    </xf>
    <xf numFmtId="0" fontId="3" fillId="4" borderId="22" xfId="0" applyFont="1" applyFill="1" applyBorder="1" applyAlignment="1">
      <alignment horizontal="center"/>
    </xf>
    <xf numFmtId="0" fontId="3" fillId="4" borderId="23" xfId="0" applyFont="1" applyFill="1" applyBorder="1" applyAlignment="1">
      <alignment horizontal="center"/>
    </xf>
    <xf numFmtId="0" fontId="3" fillId="4" borderId="24" xfId="0" applyFont="1" applyFill="1" applyBorder="1" applyAlignment="1">
      <alignment horizontal="center"/>
    </xf>
    <xf numFmtId="0" fontId="5" fillId="4" borderId="25" xfId="0" applyFont="1" applyFill="1" applyBorder="1" applyAlignment="1">
      <alignment horizontal="center"/>
    </xf>
    <xf numFmtId="0" fontId="5" fillId="4" borderId="21" xfId="0" applyFont="1" applyFill="1" applyBorder="1" applyAlignment="1">
      <alignment horizontal="center"/>
    </xf>
    <xf numFmtId="0" fontId="5" fillId="4" borderId="26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</cellXfs>
  <cellStyles count="2">
    <cellStyle name="K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E52B94-9CFC-42A4-9135-714CC3A281AE}">
  <dimension ref="A1:M64"/>
  <sheetViews>
    <sheetView tabSelected="1" workbookViewId="0">
      <selection activeCell="L17" sqref="L17"/>
    </sheetView>
  </sheetViews>
  <sheetFormatPr defaultRowHeight="15" x14ac:dyDescent="0.25"/>
  <cols>
    <col min="1" max="1" width="12" bestFit="1" customWidth="1"/>
    <col min="2" max="2" width="11" bestFit="1" customWidth="1"/>
    <col min="3" max="3" width="12.5703125" bestFit="1" customWidth="1"/>
    <col min="4" max="7" width="13.7109375" bestFit="1" customWidth="1"/>
    <col min="8" max="8" width="12.5703125" bestFit="1" customWidth="1"/>
    <col min="9" max="9" width="14.7109375" bestFit="1" customWidth="1"/>
    <col min="10" max="10" width="12.5703125" bestFit="1" customWidth="1"/>
    <col min="11" max="11" width="13.7109375" bestFit="1" customWidth="1"/>
    <col min="12" max="12" width="12.7109375" bestFit="1" customWidth="1"/>
    <col min="13" max="13" width="13.5703125" bestFit="1" customWidth="1"/>
  </cols>
  <sheetData>
    <row r="1" spans="1:13" ht="24" thickBot="1" x14ac:dyDescent="0.4">
      <c r="A1" s="203" t="s">
        <v>228</v>
      </c>
      <c r="B1" s="204"/>
      <c r="C1" s="204"/>
      <c r="D1" s="204"/>
      <c r="E1" s="204"/>
      <c r="F1" s="204"/>
      <c r="G1" s="204"/>
      <c r="H1" s="204"/>
      <c r="I1" s="204"/>
      <c r="J1" s="204"/>
      <c r="K1" s="204"/>
      <c r="L1" s="204"/>
      <c r="M1" s="205"/>
    </row>
    <row r="2" spans="1:13" x14ac:dyDescent="0.25">
      <c r="A2" s="148" t="s">
        <v>14</v>
      </c>
      <c r="B2" s="191" t="s">
        <v>132</v>
      </c>
      <c r="C2" s="149" t="s">
        <v>30</v>
      </c>
      <c r="D2" s="149" t="s">
        <v>31</v>
      </c>
      <c r="E2" s="149" t="s">
        <v>133</v>
      </c>
      <c r="F2" s="149" t="s">
        <v>134</v>
      </c>
      <c r="G2" s="149" t="s">
        <v>135</v>
      </c>
      <c r="H2" s="149" t="s">
        <v>136</v>
      </c>
      <c r="I2" s="149" t="s">
        <v>137</v>
      </c>
      <c r="J2" s="149" t="s">
        <v>138</v>
      </c>
      <c r="K2" s="149" t="s">
        <v>139</v>
      </c>
      <c r="L2" s="149" t="s">
        <v>25</v>
      </c>
      <c r="M2" s="150" t="s">
        <v>39</v>
      </c>
    </row>
    <row r="3" spans="1:13" x14ac:dyDescent="0.25">
      <c r="A3" s="25" t="s">
        <v>229</v>
      </c>
      <c r="B3" s="179">
        <f>B64</f>
        <v>117197.35000000002</v>
      </c>
      <c r="C3" s="179">
        <f t="shared" ref="C3:L3" si="0">C64</f>
        <v>1546350.3399999999</v>
      </c>
      <c r="D3" s="179">
        <f t="shared" si="0"/>
        <v>5533410.5099999998</v>
      </c>
      <c r="E3" s="179">
        <f t="shared" si="0"/>
        <v>16357056.229999999</v>
      </c>
      <c r="F3" s="179">
        <f t="shared" si="0"/>
        <v>22123175.880000003</v>
      </c>
      <c r="G3" s="179">
        <f t="shared" si="0"/>
        <v>14281180.83</v>
      </c>
      <c r="H3" s="179">
        <f t="shared" si="0"/>
        <v>8148741.2299999986</v>
      </c>
      <c r="I3" s="179">
        <f t="shared" si="0"/>
        <v>3532685.81</v>
      </c>
      <c r="J3" s="179">
        <f t="shared" si="0"/>
        <v>1340338.3</v>
      </c>
      <c r="K3" s="179">
        <f t="shared" si="0"/>
        <v>72980136.480000019</v>
      </c>
      <c r="L3" s="180">
        <f t="shared" si="0"/>
        <v>13836126</v>
      </c>
      <c r="M3" s="200">
        <f t="shared" ref="M3:M47" si="1">IFERROR((K3/L3),0)</f>
        <v>5.2746076813697718</v>
      </c>
    </row>
    <row r="4" spans="1:13" x14ac:dyDescent="0.25">
      <c r="A4" s="25" t="s">
        <v>224</v>
      </c>
      <c r="B4" s="155">
        <f>B18</f>
        <v>225.85000000000002</v>
      </c>
      <c r="C4" s="155">
        <f t="shared" ref="C4:L4" si="2">C18</f>
        <v>16218.170000000002</v>
      </c>
      <c r="D4" s="155">
        <f t="shared" si="2"/>
        <v>160503.64000000001</v>
      </c>
      <c r="E4" s="155">
        <f t="shared" si="2"/>
        <v>731022.25</v>
      </c>
      <c r="F4" s="155">
        <f t="shared" si="2"/>
        <v>1450754.58</v>
      </c>
      <c r="G4" s="155">
        <f t="shared" si="2"/>
        <v>1083484.83</v>
      </c>
      <c r="H4" s="155">
        <f t="shared" si="2"/>
        <v>582147.14</v>
      </c>
      <c r="I4" s="155">
        <f t="shared" si="2"/>
        <v>232099.35</v>
      </c>
      <c r="J4" s="155">
        <f t="shared" si="2"/>
        <v>78084.97</v>
      </c>
      <c r="K4" s="155">
        <f t="shared" si="2"/>
        <v>4334540.78</v>
      </c>
      <c r="L4" s="155">
        <f t="shared" si="2"/>
        <v>750563</v>
      </c>
      <c r="M4" s="172">
        <f t="shared" si="1"/>
        <v>5.7750525672062176</v>
      </c>
    </row>
    <row r="5" spans="1:13" x14ac:dyDescent="0.25">
      <c r="A5" s="170" t="s">
        <v>190</v>
      </c>
      <c r="B5" s="177"/>
      <c r="C5" s="177"/>
      <c r="D5" s="177"/>
      <c r="E5" s="177"/>
      <c r="F5" s="177"/>
      <c r="G5" s="177"/>
      <c r="H5" s="177"/>
      <c r="I5" s="177"/>
      <c r="J5" s="177"/>
      <c r="K5" s="177">
        <f t="shared" ref="K5:K16" si="3">SUM(B5:J5)</f>
        <v>0</v>
      </c>
      <c r="L5" s="177"/>
      <c r="M5" s="172">
        <f t="shared" si="1"/>
        <v>0</v>
      </c>
    </row>
    <row r="6" spans="1:13" x14ac:dyDescent="0.25">
      <c r="A6" s="170" t="s">
        <v>191</v>
      </c>
      <c r="B6" s="177"/>
      <c r="C6" s="177"/>
      <c r="D6" s="177"/>
      <c r="E6" s="177"/>
      <c r="F6" s="177"/>
      <c r="G6" s="177"/>
      <c r="H6" s="177"/>
      <c r="I6" s="177"/>
      <c r="J6" s="177"/>
      <c r="K6" s="177">
        <f t="shared" si="3"/>
        <v>0</v>
      </c>
      <c r="L6" s="177"/>
      <c r="M6" s="172">
        <f t="shared" si="1"/>
        <v>0</v>
      </c>
    </row>
    <row r="7" spans="1:13" x14ac:dyDescent="0.25">
      <c r="A7" s="170" t="s">
        <v>192</v>
      </c>
      <c r="B7" s="177"/>
      <c r="C7" s="177"/>
      <c r="D7" s="177"/>
      <c r="E7" s="177"/>
      <c r="F7" s="177"/>
      <c r="G7" s="177"/>
      <c r="H7" s="177"/>
      <c r="I7" s="177"/>
      <c r="J7" s="177"/>
      <c r="K7" s="177">
        <f t="shared" si="3"/>
        <v>0</v>
      </c>
      <c r="L7" s="177"/>
      <c r="M7" s="172">
        <f t="shared" si="1"/>
        <v>0</v>
      </c>
    </row>
    <row r="8" spans="1:13" x14ac:dyDescent="0.25">
      <c r="A8" s="170" t="s">
        <v>193</v>
      </c>
      <c r="B8" s="177"/>
      <c r="C8" s="177"/>
      <c r="D8" s="177"/>
      <c r="E8" s="177"/>
      <c r="F8" s="177"/>
      <c r="G8" s="177"/>
      <c r="H8" s="177"/>
      <c r="I8" s="177"/>
      <c r="J8" s="177"/>
      <c r="K8" s="177">
        <f t="shared" si="3"/>
        <v>0</v>
      </c>
      <c r="L8" s="177"/>
      <c r="M8" s="172">
        <f t="shared" si="1"/>
        <v>0</v>
      </c>
    </row>
    <row r="9" spans="1:13" x14ac:dyDescent="0.25">
      <c r="A9" s="170" t="s">
        <v>194</v>
      </c>
      <c r="B9" s="177"/>
      <c r="C9" s="177"/>
      <c r="D9" s="177"/>
      <c r="E9" s="177"/>
      <c r="F9" s="177"/>
      <c r="G9" s="177"/>
      <c r="H9" s="177"/>
      <c r="I9" s="177"/>
      <c r="J9" s="177"/>
      <c r="K9" s="177">
        <f t="shared" si="3"/>
        <v>0</v>
      </c>
      <c r="L9" s="177"/>
      <c r="M9" s="172">
        <f t="shared" si="1"/>
        <v>0</v>
      </c>
    </row>
    <row r="10" spans="1:13" x14ac:dyDescent="0.25">
      <c r="A10" s="170" t="s">
        <v>195</v>
      </c>
      <c r="B10" s="177"/>
      <c r="C10" s="177"/>
      <c r="D10" s="177"/>
      <c r="E10" s="177"/>
      <c r="F10" s="177"/>
      <c r="G10" s="177"/>
      <c r="H10" s="177"/>
      <c r="I10" s="177"/>
      <c r="J10" s="177"/>
      <c r="K10" s="177">
        <f t="shared" si="3"/>
        <v>0</v>
      </c>
      <c r="L10" s="177"/>
      <c r="M10" s="172">
        <f t="shared" si="1"/>
        <v>0</v>
      </c>
    </row>
    <row r="11" spans="1:13" x14ac:dyDescent="0.25">
      <c r="A11" s="170" t="s">
        <v>196</v>
      </c>
      <c r="B11" s="177"/>
      <c r="C11" s="177"/>
      <c r="D11" s="177"/>
      <c r="E11" s="177"/>
      <c r="F11" s="177"/>
      <c r="G11" s="177"/>
      <c r="H11" s="177"/>
      <c r="I11" s="177"/>
      <c r="J11" s="177"/>
      <c r="K11" s="177">
        <f t="shared" si="3"/>
        <v>0</v>
      </c>
      <c r="L11" s="177"/>
      <c r="M11" s="172">
        <f t="shared" si="1"/>
        <v>0</v>
      </c>
    </row>
    <row r="12" spans="1:13" x14ac:dyDescent="0.25">
      <c r="A12" s="170" t="s">
        <v>197</v>
      </c>
      <c r="B12" s="177"/>
      <c r="C12" s="177"/>
      <c r="D12" s="177"/>
      <c r="E12" s="177"/>
      <c r="F12" s="177"/>
      <c r="G12" s="177"/>
      <c r="H12" s="177"/>
      <c r="I12" s="177"/>
      <c r="J12" s="177"/>
      <c r="K12" s="177">
        <f t="shared" si="3"/>
        <v>0</v>
      </c>
      <c r="L12" s="177"/>
      <c r="M12" s="172">
        <f t="shared" si="1"/>
        <v>0</v>
      </c>
    </row>
    <row r="13" spans="1:13" x14ac:dyDescent="0.25">
      <c r="A13" s="170" t="s">
        <v>198</v>
      </c>
      <c r="B13" s="177"/>
      <c r="C13" s="177"/>
      <c r="D13" s="177"/>
      <c r="E13" s="177"/>
      <c r="F13" s="177"/>
      <c r="G13" s="177"/>
      <c r="H13" s="177"/>
      <c r="I13" s="177"/>
      <c r="J13" s="177"/>
      <c r="K13" s="177">
        <f t="shared" si="3"/>
        <v>0</v>
      </c>
      <c r="L13" s="177"/>
      <c r="M13" s="172">
        <f t="shared" si="1"/>
        <v>0</v>
      </c>
    </row>
    <row r="14" spans="1:13" x14ac:dyDescent="0.25">
      <c r="A14" s="170" t="s">
        <v>199</v>
      </c>
      <c r="B14" s="177"/>
      <c r="C14" s="177"/>
      <c r="D14" s="177"/>
      <c r="E14" s="177"/>
      <c r="F14" s="177"/>
      <c r="G14" s="177"/>
      <c r="H14" s="177"/>
      <c r="I14" s="177"/>
      <c r="J14" s="177"/>
      <c r="K14" s="177">
        <f t="shared" si="3"/>
        <v>0</v>
      </c>
      <c r="L14" s="177"/>
      <c r="M14" s="172">
        <f t="shared" si="1"/>
        <v>0</v>
      </c>
    </row>
    <row r="15" spans="1:13" x14ac:dyDescent="0.25">
      <c r="A15" s="170" t="s">
        <v>200</v>
      </c>
      <c r="B15" s="177"/>
      <c r="C15" s="177"/>
      <c r="D15" s="177"/>
      <c r="E15" s="177"/>
      <c r="F15" s="177"/>
      <c r="G15" s="177"/>
      <c r="H15" s="177"/>
      <c r="I15" s="177"/>
      <c r="J15" s="177"/>
      <c r="K15" s="177">
        <f t="shared" si="3"/>
        <v>0</v>
      </c>
      <c r="L15" s="177"/>
      <c r="M15" s="172">
        <f t="shared" si="1"/>
        <v>0</v>
      </c>
    </row>
    <row r="16" spans="1:13" x14ac:dyDescent="0.25">
      <c r="A16" s="170" t="s">
        <v>189</v>
      </c>
      <c r="B16" s="177">
        <v>89.36</v>
      </c>
      <c r="C16" s="177">
        <v>9334.36</v>
      </c>
      <c r="D16" s="177">
        <v>87838.39</v>
      </c>
      <c r="E16" s="177">
        <v>443331.83</v>
      </c>
      <c r="F16" s="177">
        <v>647808.14</v>
      </c>
      <c r="G16" s="177">
        <v>484907.1</v>
      </c>
      <c r="H16" s="177">
        <v>260688.84</v>
      </c>
      <c r="I16" s="177">
        <v>110317.03</v>
      </c>
      <c r="J16" s="177">
        <v>44070.12</v>
      </c>
      <c r="K16" s="177">
        <f t="shared" si="3"/>
        <v>2088385.1700000004</v>
      </c>
      <c r="L16" s="177">
        <v>368017</v>
      </c>
      <c r="M16" s="172">
        <f t="shared" si="1"/>
        <v>5.6746975547325267</v>
      </c>
    </row>
    <row r="17" spans="1:13" x14ac:dyDescent="0.25">
      <c r="A17" s="170" t="s">
        <v>188</v>
      </c>
      <c r="B17" s="177">
        <v>136.49</v>
      </c>
      <c r="C17" s="177">
        <v>6883.81</v>
      </c>
      <c r="D17" s="177">
        <v>72665.25</v>
      </c>
      <c r="E17" s="177">
        <v>287690.42</v>
      </c>
      <c r="F17" s="177">
        <v>802946.44</v>
      </c>
      <c r="G17" s="177">
        <v>598577.73</v>
      </c>
      <c r="H17" s="177">
        <v>321458.3</v>
      </c>
      <c r="I17" s="177">
        <v>121782.32</v>
      </c>
      <c r="J17" s="177">
        <v>34014.85</v>
      </c>
      <c r="K17" s="177">
        <f>SUM(B17:J17)</f>
        <v>2246155.61</v>
      </c>
      <c r="L17" s="178">
        <v>382546</v>
      </c>
      <c r="M17" s="172">
        <f t="shared" si="1"/>
        <v>5.8715961217735906</v>
      </c>
    </row>
    <row r="18" spans="1:13" x14ac:dyDescent="0.25">
      <c r="A18" s="25" t="s">
        <v>224</v>
      </c>
      <c r="B18" s="155">
        <f t="shared" ref="B18:L18" si="4">SUM(B5:B17)</f>
        <v>225.85000000000002</v>
      </c>
      <c r="C18" s="155">
        <f t="shared" si="4"/>
        <v>16218.170000000002</v>
      </c>
      <c r="D18" s="155">
        <f t="shared" si="4"/>
        <v>160503.64000000001</v>
      </c>
      <c r="E18" s="155">
        <f t="shared" si="4"/>
        <v>731022.25</v>
      </c>
      <c r="F18" s="155">
        <f t="shared" si="4"/>
        <v>1450754.58</v>
      </c>
      <c r="G18" s="155">
        <f t="shared" si="4"/>
        <v>1083484.83</v>
      </c>
      <c r="H18" s="155">
        <f t="shared" si="4"/>
        <v>582147.14</v>
      </c>
      <c r="I18" s="155">
        <f t="shared" si="4"/>
        <v>232099.35</v>
      </c>
      <c r="J18" s="155">
        <f t="shared" si="4"/>
        <v>78084.97</v>
      </c>
      <c r="K18" s="155">
        <f>SUM(B18:J18)</f>
        <v>4334540.78</v>
      </c>
      <c r="L18" s="156">
        <f t="shared" si="4"/>
        <v>750563</v>
      </c>
      <c r="M18" s="172">
        <f>IFERROR((K18/L18),0)</f>
        <v>5.7750525672062176</v>
      </c>
    </row>
    <row r="19" spans="1:13" hidden="1" x14ac:dyDescent="0.25">
      <c r="A19" s="25" t="s">
        <v>225</v>
      </c>
      <c r="B19" s="155">
        <f>B33</f>
        <v>34157.33</v>
      </c>
      <c r="C19" s="155">
        <f t="shared" ref="C19:L19" si="5">C33</f>
        <v>583791.49</v>
      </c>
      <c r="D19" s="155">
        <f t="shared" si="5"/>
        <v>2554563.7300000004</v>
      </c>
      <c r="E19" s="155">
        <f t="shared" si="5"/>
        <v>6404561.3699999992</v>
      </c>
      <c r="F19" s="155">
        <f t="shared" si="5"/>
        <v>9280626.2699999996</v>
      </c>
      <c r="G19" s="155">
        <f t="shared" si="5"/>
        <v>5768384.0899999999</v>
      </c>
      <c r="H19" s="155">
        <f t="shared" si="5"/>
        <v>3560219.6299999994</v>
      </c>
      <c r="I19" s="155">
        <f t="shared" si="5"/>
        <v>1605829.9200000002</v>
      </c>
      <c r="J19" s="155">
        <f t="shared" si="5"/>
        <v>714346.77999999991</v>
      </c>
      <c r="K19" s="155">
        <f>SUM(B19:J19)</f>
        <v>30506480.609999999</v>
      </c>
      <c r="L19" s="156">
        <f t="shared" si="5"/>
        <v>5741338</v>
      </c>
      <c r="M19" s="172">
        <f t="shared" si="1"/>
        <v>5.3134792987279269</v>
      </c>
    </row>
    <row r="20" spans="1:13" hidden="1" x14ac:dyDescent="0.25">
      <c r="A20" s="170" t="s">
        <v>187</v>
      </c>
      <c r="B20" s="177">
        <v>477.98</v>
      </c>
      <c r="C20" s="177">
        <v>14817.11</v>
      </c>
      <c r="D20" s="177">
        <v>38064.51</v>
      </c>
      <c r="E20" s="177">
        <v>519432.66</v>
      </c>
      <c r="F20" s="177">
        <v>906940.2</v>
      </c>
      <c r="G20" s="177">
        <v>548545.42000000004</v>
      </c>
      <c r="H20" s="177">
        <v>315752.13</v>
      </c>
      <c r="I20" s="177">
        <v>152755.78</v>
      </c>
      <c r="J20" s="177">
        <v>67529.179999999993</v>
      </c>
      <c r="K20" s="177">
        <f t="shared" ref="K20:K31" si="6">SUM(B20:J20)</f>
        <v>2564314.9699999997</v>
      </c>
      <c r="L20" s="178">
        <v>442507</v>
      </c>
      <c r="M20" s="172">
        <f t="shared" si="1"/>
        <v>5.7949704072477948</v>
      </c>
    </row>
    <row r="21" spans="1:13" hidden="1" x14ac:dyDescent="0.25">
      <c r="A21" s="170" t="s">
        <v>177</v>
      </c>
      <c r="B21" s="177">
        <v>749.86</v>
      </c>
      <c r="C21" s="177">
        <v>23919.85</v>
      </c>
      <c r="D21" s="177">
        <v>81975</v>
      </c>
      <c r="E21" s="177">
        <v>720814.38</v>
      </c>
      <c r="F21" s="177">
        <v>998634.61</v>
      </c>
      <c r="G21" s="177">
        <v>711740.99</v>
      </c>
      <c r="H21" s="177">
        <v>386346.31</v>
      </c>
      <c r="I21" s="177">
        <v>154481.42000000001</v>
      </c>
      <c r="J21" s="177">
        <v>47085.97</v>
      </c>
      <c r="K21" s="177">
        <f t="shared" si="6"/>
        <v>3125748.39</v>
      </c>
      <c r="L21" s="178">
        <v>553626</v>
      </c>
      <c r="M21" s="172">
        <f t="shared" si="1"/>
        <v>5.645956638597176</v>
      </c>
    </row>
    <row r="22" spans="1:13" hidden="1" x14ac:dyDescent="0.25">
      <c r="A22" s="170" t="s">
        <v>178</v>
      </c>
      <c r="B22" s="177">
        <v>413.68</v>
      </c>
      <c r="C22" s="177">
        <v>18113.439999999999</v>
      </c>
      <c r="D22" s="177">
        <v>68006.63</v>
      </c>
      <c r="E22" s="177">
        <v>628834.84</v>
      </c>
      <c r="F22" s="177">
        <v>704395.65</v>
      </c>
      <c r="G22" s="177">
        <v>464097.4</v>
      </c>
      <c r="H22" s="177">
        <v>258074.13</v>
      </c>
      <c r="I22" s="177">
        <v>106339.83</v>
      </c>
      <c r="J22" s="177">
        <v>47566.47</v>
      </c>
      <c r="K22" s="177">
        <f t="shared" si="6"/>
        <v>2295842.0700000003</v>
      </c>
      <c r="L22" s="178">
        <v>412540</v>
      </c>
      <c r="M22" s="172">
        <f t="shared" si="1"/>
        <v>5.5651380956998118</v>
      </c>
    </row>
    <row r="23" spans="1:13" hidden="1" x14ac:dyDescent="0.25">
      <c r="A23" s="170" t="s">
        <v>179</v>
      </c>
      <c r="B23" s="177">
        <v>538.02</v>
      </c>
      <c r="C23" s="177">
        <v>10796.13</v>
      </c>
      <c r="D23" s="177">
        <v>51819.72</v>
      </c>
      <c r="E23" s="177">
        <v>645163.41</v>
      </c>
      <c r="F23" s="177">
        <v>995118.98</v>
      </c>
      <c r="G23" s="177">
        <v>801702.64</v>
      </c>
      <c r="H23" s="177">
        <v>477647.51</v>
      </c>
      <c r="I23" s="177">
        <v>218478.65</v>
      </c>
      <c r="J23" s="177">
        <v>82219.91</v>
      </c>
      <c r="K23" s="177">
        <f t="shared" si="6"/>
        <v>3283484.97</v>
      </c>
      <c r="L23" s="178">
        <v>555612</v>
      </c>
      <c r="M23" s="172">
        <f t="shared" si="1"/>
        <v>5.9096725232716363</v>
      </c>
    </row>
    <row r="24" spans="1:13" hidden="1" x14ac:dyDescent="0.25">
      <c r="A24" s="170" t="s">
        <v>180</v>
      </c>
      <c r="B24" s="177">
        <v>10843.18</v>
      </c>
      <c r="C24" s="177">
        <v>119291.11</v>
      </c>
      <c r="D24" s="177">
        <v>449058.88</v>
      </c>
      <c r="E24" s="177">
        <v>400834.25</v>
      </c>
      <c r="F24" s="177">
        <v>567494.44999999995</v>
      </c>
      <c r="G24" s="177">
        <v>319605.96999999997</v>
      </c>
      <c r="H24" s="177">
        <v>224275.45</v>
      </c>
      <c r="I24" s="177">
        <v>108321.86</v>
      </c>
      <c r="J24" s="177">
        <v>59977.24</v>
      </c>
      <c r="K24" s="177">
        <f t="shared" si="6"/>
        <v>2259702.39</v>
      </c>
      <c r="L24" s="178">
        <v>485653</v>
      </c>
      <c r="M24" s="172">
        <f t="shared" si="1"/>
        <v>4.6529155384605883</v>
      </c>
    </row>
    <row r="25" spans="1:13" hidden="1" x14ac:dyDescent="0.25">
      <c r="A25" s="170" t="s">
        <v>181</v>
      </c>
      <c r="B25" s="177">
        <v>3585.36</v>
      </c>
      <c r="C25" s="177">
        <v>126979.14</v>
      </c>
      <c r="D25" s="177">
        <v>603888.13</v>
      </c>
      <c r="E25" s="177">
        <v>735776.77</v>
      </c>
      <c r="F25" s="177">
        <v>676413.72</v>
      </c>
      <c r="G25" s="177">
        <v>282566.69</v>
      </c>
      <c r="H25" s="177">
        <v>183521.22</v>
      </c>
      <c r="I25" s="177">
        <v>94524.72</v>
      </c>
      <c r="J25" s="177">
        <v>41750.400000000001</v>
      </c>
      <c r="K25" s="177">
        <f t="shared" si="6"/>
        <v>2749006.1500000004</v>
      </c>
      <c r="L25" s="178">
        <v>599527</v>
      </c>
      <c r="M25" s="172">
        <f t="shared" si="1"/>
        <v>4.5852916549212965</v>
      </c>
    </row>
    <row r="26" spans="1:13" hidden="1" x14ac:dyDescent="0.25">
      <c r="A26" s="170" t="s">
        <v>182</v>
      </c>
      <c r="B26" s="177">
        <v>2394.62</v>
      </c>
      <c r="C26" s="177">
        <v>77892.7</v>
      </c>
      <c r="D26" s="177">
        <v>374022.62</v>
      </c>
      <c r="E26" s="177">
        <v>691169.52</v>
      </c>
      <c r="F26" s="177">
        <v>881424.58</v>
      </c>
      <c r="G26" s="177">
        <v>435827.17</v>
      </c>
      <c r="H26" s="177">
        <v>273876.36</v>
      </c>
      <c r="I26" s="177">
        <v>111178.58</v>
      </c>
      <c r="J26" s="177">
        <v>35465.33</v>
      </c>
      <c r="K26" s="177">
        <f t="shared" si="6"/>
        <v>2883251.48</v>
      </c>
      <c r="L26" s="178">
        <v>571430</v>
      </c>
      <c r="M26" s="172">
        <f t="shared" si="1"/>
        <v>5.0456774758063103</v>
      </c>
    </row>
    <row r="27" spans="1:13" hidden="1" x14ac:dyDescent="0.25">
      <c r="A27" s="170" t="s">
        <v>183</v>
      </c>
      <c r="B27" s="177">
        <v>1152.46</v>
      </c>
      <c r="C27" s="177">
        <v>34348.75</v>
      </c>
      <c r="D27" s="177">
        <v>226931.07</v>
      </c>
      <c r="E27" s="177">
        <v>536903.43999999994</v>
      </c>
      <c r="F27" s="177">
        <v>793518.65</v>
      </c>
      <c r="G27" s="177">
        <v>434449.7</v>
      </c>
      <c r="H27" s="177">
        <v>233981.05</v>
      </c>
      <c r="I27" s="177">
        <v>86968.77</v>
      </c>
      <c r="J27" s="177">
        <v>22941.1</v>
      </c>
      <c r="K27" s="177">
        <f t="shared" si="6"/>
        <v>2371194.9900000002</v>
      </c>
      <c r="L27" s="178">
        <v>453331</v>
      </c>
      <c r="M27" s="172">
        <f t="shared" si="1"/>
        <v>5.2306041060505466</v>
      </c>
    </row>
    <row r="28" spans="1:13" hidden="1" x14ac:dyDescent="0.25">
      <c r="A28" s="170" t="s">
        <v>184</v>
      </c>
      <c r="B28" s="177">
        <v>1111.04</v>
      </c>
      <c r="C28" s="177">
        <v>6796.11</v>
      </c>
      <c r="D28" s="177">
        <v>57496.94</v>
      </c>
      <c r="E28" s="177">
        <v>220588.16</v>
      </c>
      <c r="F28" s="177">
        <v>481261.8</v>
      </c>
      <c r="G28" s="177">
        <v>265519.78000000003</v>
      </c>
      <c r="H28" s="177">
        <v>164321.57</v>
      </c>
      <c r="I28" s="177">
        <v>60819.74</v>
      </c>
      <c r="J28" s="177">
        <v>16504.04</v>
      </c>
      <c r="K28" s="177">
        <f t="shared" si="6"/>
        <v>1274419.1800000002</v>
      </c>
      <c r="L28" s="178">
        <v>228268</v>
      </c>
      <c r="M28" s="172">
        <f t="shared" si="1"/>
        <v>5.5829953388122737</v>
      </c>
    </row>
    <row r="29" spans="1:13" hidden="1" x14ac:dyDescent="0.25">
      <c r="A29" s="170" t="s">
        <v>185</v>
      </c>
      <c r="B29" s="177">
        <v>10323.44</v>
      </c>
      <c r="C29" s="177">
        <v>88552.07</v>
      </c>
      <c r="D29" s="177">
        <v>237558.78</v>
      </c>
      <c r="E29" s="177">
        <v>347955.39</v>
      </c>
      <c r="F29" s="177">
        <v>657167.6</v>
      </c>
      <c r="G29" s="177">
        <v>378744.71</v>
      </c>
      <c r="H29" s="177">
        <v>256967.97</v>
      </c>
      <c r="I29" s="177">
        <v>106921.33</v>
      </c>
      <c r="J29" s="177">
        <v>37207.449999999997</v>
      </c>
      <c r="K29" s="177">
        <f t="shared" si="6"/>
        <v>2121398.7400000002</v>
      </c>
      <c r="L29" s="178">
        <v>418723</v>
      </c>
      <c r="M29" s="172">
        <f t="shared" si="1"/>
        <v>5.0663535081664977</v>
      </c>
    </row>
    <row r="30" spans="1:13" hidden="1" x14ac:dyDescent="0.25">
      <c r="A30" s="170" t="s">
        <v>186</v>
      </c>
      <c r="B30" s="177">
        <v>1794.29</v>
      </c>
      <c r="C30" s="177">
        <v>25192.04</v>
      </c>
      <c r="D30" s="177">
        <v>88372.1</v>
      </c>
      <c r="E30" s="177">
        <v>205040.97</v>
      </c>
      <c r="F30" s="177">
        <v>321767.58</v>
      </c>
      <c r="G30" s="177">
        <v>319281.07</v>
      </c>
      <c r="H30" s="177">
        <v>232484.81</v>
      </c>
      <c r="I30" s="177">
        <v>109724.39</v>
      </c>
      <c r="J30" s="177">
        <v>60284.25</v>
      </c>
      <c r="K30" s="177">
        <f t="shared" si="6"/>
        <v>1363941.5</v>
      </c>
      <c r="L30" s="178">
        <v>270554</v>
      </c>
      <c r="M30" s="172">
        <f t="shared" si="1"/>
        <v>5.0412912024956205</v>
      </c>
    </row>
    <row r="31" spans="1:13" hidden="1" x14ac:dyDescent="0.25">
      <c r="A31" s="170" t="s">
        <v>176</v>
      </c>
      <c r="B31" s="177">
        <v>415.85</v>
      </c>
      <c r="C31" s="177">
        <v>12912.19</v>
      </c>
      <c r="D31" s="177">
        <v>78593.38</v>
      </c>
      <c r="E31" s="177">
        <v>289358.40999999997</v>
      </c>
      <c r="F31" s="177">
        <v>693321.75</v>
      </c>
      <c r="G31" s="177">
        <v>457215.89</v>
      </c>
      <c r="H31" s="177">
        <v>325372.59000000003</v>
      </c>
      <c r="I31" s="177">
        <v>187643.34</v>
      </c>
      <c r="J31" s="177">
        <v>139301.12</v>
      </c>
      <c r="K31" s="177">
        <f t="shared" si="6"/>
        <v>2184134.5200000005</v>
      </c>
      <c r="L31" s="178">
        <v>365237</v>
      </c>
      <c r="M31" s="172">
        <f t="shared" si="1"/>
        <v>5.9800472569865608</v>
      </c>
    </row>
    <row r="32" spans="1:13" hidden="1" x14ac:dyDescent="0.25">
      <c r="A32" s="170" t="s">
        <v>175</v>
      </c>
      <c r="B32" s="177">
        <v>357.55</v>
      </c>
      <c r="C32" s="177">
        <v>24180.85</v>
      </c>
      <c r="D32" s="177">
        <v>198775.97</v>
      </c>
      <c r="E32" s="177">
        <v>462689.17</v>
      </c>
      <c r="F32" s="177">
        <v>603166.69999999995</v>
      </c>
      <c r="G32" s="177">
        <v>349086.66</v>
      </c>
      <c r="H32" s="177">
        <v>227598.53</v>
      </c>
      <c r="I32" s="177">
        <v>107671.51</v>
      </c>
      <c r="J32" s="177">
        <v>56514.32</v>
      </c>
      <c r="K32" s="177">
        <f>SUM(B32:J32)</f>
        <v>2030041.26</v>
      </c>
      <c r="L32" s="178">
        <v>384330</v>
      </c>
      <c r="M32" s="172">
        <f t="shared" si="1"/>
        <v>5.2820265396924517</v>
      </c>
    </row>
    <row r="33" spans="1:13" x14ac:dyDescent="0.25">
      <c r="A33" s="25" t="s">
        <v>225</v>
      </c>
      <c r="B33" s="155">
        <f>SUM(B20:B32)</f>
        <v>34157.33</v>
      </c>
      <c r="C33" s="155">
        <f t="shared" ref="C33:J33" si="7">SUM(C20:C32)</f>
        <v>583791.49</v>
      </c>
      <c r="D33" s="155">
        <f t="shared" si="7"/>
        <v>2554563.7300000004</v>
      </c>
      <c r="E33" s="155">
        <f t="shared" si="7"/>
        <v>6404561.3699999992</v>
      </c>
      <c r="F33" s="155">
        <f t="shared" si="7"/>
        <v>9280626.2699999996</v>
      </c>
      <c r="G33" s="155">
        <f t="shared" si="7"/>
        <v>5768384.0899999999</v>
      </c>
      <c r="H33" s="155">
        <f t="shared" si="7"/>
        <v>3560219.6299999994</v>
      </c>
      <c r="I33" s="155">
        <f t="shared" si="7"/>
        <v>1605829.9200000002</v>
      </c>
      <c r="J33" s="155">
        <f t="shared" si="7"/>
        <v>714346.77999999991</v>
      </c>
      <c r="K33" s="155">
        <f>SUM(K20:K32)</f>
        <v>30506480.610000007</v>
      </c>
      <c r="L33" s="171">
        <f>SUM(L20:L32)</f>
        <v>5741338</v>
      </c>
      <c r="M33" s="172">
        <f t="shared" si="1"/>
        <v>5.3134792987279287</v>
      </c>
    </row>
    <row r="34" spans="1:13" hidden="1" x14ac:dyDescent="0.25">
      <c r="A34" s="25" t="s">
        <v>226</v>
      </c>
      <c r="B34" s="168">
        <f>B48</f>
        <v>70523.250000000015</v>
      </c>
      <c r="C34" s="168">
        <f t="shared" ref="C34:L34" si="8">C48</f>
        <v>634995.88</v>
      </c>
      <c r="D34" s="168">
        <f t="shared" si="8"/>
        <v>1482279.8999999997</v>
      </c>
      <c r="E34" s="168">
        <f t="shared" si="8"/>
        <v>3943060.4499999997</v>
      </c>
      <c r="F34" s="168">
        <f t="shared" si="8"/>
        <v>4098194.84</v>
      </c>
      <c r="G34" s="168">
        <f t="shared" si="8"/>
        <v>3154641.65</v>
      </c>
      <c r="H34" s="168">
        <f t="shared" si="8"/>
        <v>1916955.7599999998</v>
      </c>
      <c r="I34" s="168">
        <f t="shared" si="8"/>
        <v>1043119.4100000001</v>
      </c>
      <c r="J34" s="168">
        <f>J48</f>
        <v>420835.93</v>
      </c>
      <c r="K34" s="168">
        <f t="shared" si="8"/>
        <v>16764607.070000002</v>
      </c>
      <c r="L34" s="171">
        <f t="shared" si="8"/>
        <v>3252193</v>
      </c>
      <c r="M34" s="172">
        <f t="shared" si="1"/>
        <v>5.1548622944579252</v>
      </c>
    </row>
    <row r="35" spans="1:13" hidden="1" x14ac:dyDescent="0.25">
      <c r="A35" s="147" t="s">
        <v>62</v>
      </c>
      <c r="B35" s="193">
        <v>550.26</v>
      </c>
      <c r="C35" s="193">
        <v>40729.82</v>
      </c>
      <c r="D35" s="193">
        <v>258639.21</v>
      </c>
      <c r="E35" s="193">
        <v>518791.1</v>
      </c>
      <c r="F35" s="193">
        <v>465483.31</v>
      </c>
      <c r="G35" s="193">
        <v>514568.33</v>
      </c>
      <c r="H35" s="193">
        <v>268586.05</v>
      </c>
      <c r="I35" s="193">
        <v>183358.46</v>
      </c>
      <c r="J35" s="193">
        <v>122082.49</v>
      </c>
      <c r="K35" s="193">
        <f t="shared" ref="K35:K46" si="9">SUM(B35:J35)</f>
        <v>2372789.0300000003</v>
      </c>
      <c r="L35" s="194">
        <v>444003</v>
      </c>
      <c r="M35" s="172">
        <f t="shared" si="1"/>
        <v>5.3440833282658007</v>
      </c>
    </row>
    <row r="36" spans="1:13" hidden="1" x14ac:dyDescent="0.25">
      <c r="A36" s="147" t="s">
        <v>63</v>
      </c>
      <c r="B36" s="193">
        <v>628.54999999999995</v>
      </c>
      <c r="C36" s="193">
        <v>55656.15</v>
      </c>
      <c r="D36" s="193">
        <v>276974.38</v>
      </c>
      <c r="E36" s="193">
        <v>503973</v>
      </c>
      <c r="F36" s="193">
        <v>567311.4</v>
      </c>
      <c r="G36" s="193">
        <v>351468.29</v>
      </c>
      <c r="H36" s="193">
        <v>254041.54</v>
      </c>
      <c r="I36" s="193">
        <v>127635.31</v>
      </c>
      <c r="J36" s="193">
        <v>54084.07</v>
      </c>
      <c r="K36" s="193">
        <f>SUM(B36:J36)</f>
        <v>2191772.69</v>
      </c>
      <c r="L36" s="194">
        <v>428843</v>
      </c>
      <c r="M36" s="172">
        <f t="shared" si="1"/>
        <v>5.1108976711756986</v>
      </c>
    </row>
    <row r="37" spans="1:13" hidden="1" x14ac:dyDescent="0.25">
      <c r="A37" s="147" t="s">
        <v>64</v>
      </c>
      <c r="B37" s="193">
        <v>277.5</v>
      </c>
      <c r="C37" s="193">
        <v>6886.14</v>
      </c>
      <c r="D37" s="193">
        <v>70669.490000000005</v>
      </c>
      <c r="E37" s="193">
        <v>244717.37</v>
      </c>
      <c r="F37" s="193">
        <v>350051.25</v>
      </c>
      <c r="G37" s="193">
        <v>470123.1</v>
      </c>
      <c r="H37" s="193">
        <v>284869.07</v>
      </c>
      <c r="I37" s="193">
        <v>237907.75</v>
      </c>
      <c r="J37" s="193">
        <v>132062.67000000001</v>
      </c>
      <c r="K37" s="193">
        <f t="shared" si="9"/>
        <v>1797564.34</v>
      </c>
      <c r="L37" s="194">
        <v>293333</v>
      </c>
      <c r="M37" s="172">
        <f t="shared" si="1"/>
        <v>6.1280672137127432</v>
      </c>
    </row>
    <row r="38" spans="1:13" hidden="1" x14ac:dyDescent="0.25">
      <c r="A38" s="147" t="s">
        <v>65</v>
      </c>
      <c r="B38" s="193">
        <v>42167.519999999997</v>
      </c>
      <c r="C38" s="193">
        <v>229490.38</v>
      </c>
      <c r="D38" s="201">
        <v>0</v>
      </c>
      <c r="E38" s="201">
        <v>0</v>
      </c>
      <c r="F38" s="201">
        <v>0</v>
      </c>
      <c r="G38" s="201">
        <v>0</v>
      </c>
      <c r="H38" s="201">
        <v>0</v>
      </c>
      <c r="I38" s="201">
        <v>0</v>
      </c>
      <c r="J38" s="201">
        <v>0</v>
      </c>
      <c r="K38" s="193">
        <f t="shared" si="9"/>
        <v>271657.90000000002</v>
      </c>
      <c r="L38" s="194">
        <v>112121</v>
      </c>
      <c r="M38" s="172">
        <f t="shared" si="1"/>
        <v>2.4228993676474526</v>
      </c>
    </row>
    <row r="39" spans="1:13" hidden="1" x14ac:dyDescent="0.25">
      <c r="A39" s="147" t="s">
        <v>66</v>
      </c>
      <c r="B39" s="193">
        <v>22911.08</v>
      </c>
      <c r="C39" s="193">
        <v>141300.6</v>
      </c>
      <c r="D39" s="201">
        <v>0</v>
      </c>
      <c r="E39" s="201">
        <v>0</v>
      </c>
      <c r="F39" s="201">
        <v>0</v>
      </c>
      <c r="G39" s="201">
        <v>0</v>
      </c>
      <c r="H39" s="201">
        <v>0</v>
      </c>
      <c r="I39" s="201">
        <v>0</v>
      </c>
      <c r="J39" s="201">
        <v>0</v>
      </c>
      <c r="K39" s="193">
        <f t="shared" si="9"/>
        <v>164211.68</v>
      </c>
      <c r="L39" s="194">
        <v>66687</v>
      </c>
      <c r="M39" s="172">
        <f t="shared" si="1"/>
        <v>2.4624241606310076</v>
      </c>
    </row>
    <row r="40" spans="1:13" hidden="1" x14ac:dyDescent="0.25">
      <c r="A40" s="147" t="s">
        <v>67</v>
      </c>
      <c r="B40" s="201">
        <v>0</v>
      </c>
      <c r="C40" s="201">
        <v>0</v>
      </c>
      <c r="D40" s="201">
        <v>0</v>
      </c>
      <c r="E40" s="201">
        <v>0</v>
      </c>
      <c r="F40" s="201">
        <v>0</v>
      </c>
      <c r="G40" s="201">
        <v>0</v>
      </c>
      <c r="H40" s="201">
        <v>0</v>
      </c>
      <c r="I40" s="201">
        <v>0</v>
      </c>
      <c r="J40" s="201">
        <v>0</v>
      </c>
      <c r="K40" s="201">
        <v>0</v>
      </c>
      <c r="L40" s="201">
        <v>0</v>
      </c>
      <c r="M40" s="202">
        <f t="shared" si="1"/>
        <v>0</v>
      </c>
    </row>
    <row r="41" spans="1:13" hidden="1" x14ac:dyDescent="0.25">
      <c r="A41" s="147" t="s">
        <v>68</v>
      </c>
      <c r="B41" s="193">
        <v>152.66</v>
      </c>
      <c r="C41" s="193">
        <v>3735.47</v>
      </c>
      <c r="D41" s="193">
        <v>29295.86</v>
      </c>
      <c r="E41" s="193">
        <v>85541.95</v>
      </c>
      <c r="F41" s="193">
        <v>113420.45</v>
      </c>
      <c r="G41" s="193">
        <v>93029.16</v>
      </c>
      <c r="H41" s="193">
        <v>81820.210000000006</v>
      </c>
      <c r="I41" s="193">
        <v>63599.14</v>
      </c>
      <c r="J41" s="193">
        <v>31217.7</v>
      </c>
      <c r="K41" s="193">
        <f t="shared" si="9"/>
        <v>501812.60000000009</v>
      </c>
      <c r="L41" s="194">
        <v>84729</v>
      </c>
      <c r="M41" s="172">
        <f t="shared" si="1"/>
        <v>5.9225601624001243</v>
      </c>
    </row>
    <row r="42" spans="1:13" hidden="1" x14ac:dyDescent="0.25">
      <c r="A42" s="147" t="s">
        <v>69</v>
      </c>
      <c r="B42" s="193">
        <v>571.87</v>
      </c>
      <c r="C42" s="193">
        <v>14933.37</v>
      </c>
      <c r="D42" s="193">
        <v>95138.51</v>
      </c>
      <c r="E42" s="193">
        <v>286833.09000000003</v>
      </c>
      <c r="F42" s="193">
        <v>502927.03</v>
      </c>
      <c r="G42" s="193">
        <v>248938.8</v>
      </c>
      <c r="H42" s="193">
        <v>205552.46</v>
      </c>
      <c r="I42" s="193">
        <v>120301.29</v>
      </c>
      <c r="J42" s="193">
        <v>34277.9</v>
      </c>
      <c r="K42" s="193">
        <f t="shared" si="9"/>
        <v>1509474.32</v>
      </c>
      <c r="L42" s="194">
        <v>272187</v>
      </c>
      <c r="M42" s="172">
        <f t="shared" si="1"/>
        <v>5.5457252550636147</v>
      </c>
    </row>
    <row r="43" spans="1:13" hidden="1" x14ac:dyDescent="0.25">
      <c r="A43" s="147" t="s">
        <v>70</v>
      </c>
      <c r="B43" s="193">
        <v>893.44</v>
      </c>
      <c r="C43" s="167">
        <v>42890.720000000001</v>
      </c>
      <c r="D43" s="193">
        <v>288376.36</v>
      </c>
      <c r="E43" s="193">
        <v>508979.8</v>
      </c>
      <c r="F43" s="193">
        <v>574506.46</v>
      </c>
      <c r="G43" s="193">
        <v>321629.44</v>
      </c>
      <c r="H43" s="193">
        <v>189699.79</v>
      </c>
      <c r="I43" s="193">
        <v>82042.929999999993</v>
      </c>
      <c r="J43" s="193">
        <v>8046.2</v>
      </c>
      <c r="K43" s="193">
        <f t="shared" si="9"/>
        <v>2017065.14</v>
      </c>
      <c r="L43" s="194">
        <v>414046</v>
      </c>
      <c r="M43" s="172">
        <f t="shared" si="1"/>
        <v>4.8715967307980268</v>
      </c>
    </row>
    <row r="44" spans="1:13" hidden="1" x14ac:dyDescent="0.25">
      <c r="A44" s="147" t="s">
        <v>71</v>
      </c>
      <c r="B44" s="193">
        <v>854.17</v>
      </c>
      <c r="C44" s="193">
        <v>43115.25</v>
      </c>
      <c r="D44" s="193">
        <v>138397.54</v>
      </c>
      <c r="E44" s="193">
        <v>437075.24</v>
      </c>
      <c r="F44" s="193">
        <v>360369.99</v>
      </c>
      <c r="G44" s="193">
        <v>265600.24</v>
      </c>
      <c r="H44" s="193">
        <v>151550.76</v>
      </c>
      <c r="I44" s="193">
        <v>55191.62</v>
      </c>
      <c r="J44" s="193">
        <v>10113.5</v>
      </c>
      <c r="K44" s="193">
        <f t="shared" si="9"/>
        <v>1462268.31</v>
      </c>
      <c r="L44" s="194">
        <v>287954</v>
      </c>
      <c r="M44" s="172">
        <f t="shared" si="1"/>
        <v>5.0781316112990273</v>
      </c>
    </row>
    <row r="45" spans="1:13" hidden="1" x14ac:dyDescent="0.25">
      <c r="A45" s="147" t="s">
        <v>72</v>
      </c>
      <c r="B45" s="193">
        <v>648.46</v>
      </c>
      <c r="C45" s="193">
        <v>32511.43</v>
      </c>
      <c r="D45" s="193">
        <v>148849.65</v>
      </c>
      <c r="E45" s="193">
        <v>491228.4</v>
      </c>
      <c r="F45" s="193">
        <v>386448.28</v>
      </c>
      <c r="G45" s="193">
        <v>262155.14</v>
      </c>
      <c r="H45" s="193">
        <v>132781.18</v>
      </c>
      <c r="I45" s="193">
        <v>46397.77</v>
      </c>
      <c r="J45" s="193">
        <v>4783.8</v>
      </c>
      <c r="K45" s="193">
        <f t="shared" si="9"/>
        <v>1505804.1099999999</v>
      </c>
      <c r="L45" s="194">
        <v>298993</v>
      </c>
      <c r="M45" s="172">
        <f t="shared" si="1"/>
        <v>5.0362520527236416</v>
      </c>
    </row>
    <row r="46" spans="1:13" hidden="1" x14ac:dyDescent="0.25">
      <c r="A46" s="147" t="s">
        <v>73</v>
      </c>
      <c r="B46" s="193">
        <v>502.25</v>
      </c>
      <c r="C46" s="193">
        <v>13846.52</v>
      </c>
      <c r="D46" s="193">
        <v>101533</v>
      </c>
      <c r="E46" s="193">
        <v>460264.33</v>
      </c>
      <c r="F46" s="193">
        <v>414755.57</v>
      </c>
      <c r="G46" s="193">
        <v>320545.84000000003</v>
      </c>
      <c r="H46" s="193">
        <v>195879.94</v>
      </c>
      <c r="I46" s="193">
        <v>74732.2</v>
      </c>
      <c r="J46" s="193">
        <v>17463.5</v>
      </c>
      <c r="K46" s="193">
        <f t="shared" si="9"/>
        <v>1599523.15</v>
      </c>
      <c r="L46" s="194">
        <v>294831</v>
      </c>
      <c r="M46" s="172">
        <f t="shared" si="1"/>
        <v>5.4252203804891614</v>
      </c>
    </row>
    <row r="47" spans="1:13" hidden="1" x14ac:dyDescent="0.25">
      <c r="A47" s="147" t="s">
        <v>74</v>
      </c>
      <c r="B47" s="193">
        <v>365.49</v>
      </c>
      <c r="C47" s="193">
        <v>9900.0300000000007</v>
      </c>
      <c r="D47" s="193">
        <v>74405.899999999994</v>
      </c>
      <c r="E47" s="193">
        <v>405656.17</v>
      </c>
      <c r="F47" s="193">
        <v>362921.1</v>
      </c>
      <c r="G47" s="193">
        <v>306583.31</v>
      </c>
      <c r="H47" s="193">
        <v>152174.76</v>
      </c>
      <c r="I47" s="193">
        <v>51952.94</v>
      </c>
      <c r="J47" s="193">
        <v>6704.1</v>
      </c>
      <c r="K47" s="193">
        <f>SUM(B47:J47)</f>
        <v>1370663.8</v>
      </c>
      <c r="L47" s="194">
        <v>254466</v>
      </c>
      <c r="M47" s="172">
        <f t="shared" si="1"/>
        <v>5.3864319791249127</v>
      </c>
    </row>
    <row r="48" spans="1:13" x14ac:dyDescent="0.25">
      <c r="A48" s="153" t="s">
        <v>226</v>
      </c>
      <c r="B48" s="168">
        <f t="shared" ref="B48:J48" si="10">SUM(B35:B47)</f>
        <v>70523.250000000015</v>
      </c>
      <c r="C48" s="168">
        <f t="shared" si="10"/>
        <v>634995.88</v>
      </c>
      <c r="D48" s="168">
        <f t="shared" si="10"/>
        <v>1482279.8999999997</v>
      </c>
      <c r="E48" s="168">
        <f t="shared" si="10"/>
        <v>3943060.4499999997</v>
      </c>
      <c r="F48" s="168">
        <f t="shared" si="10"/>
        <v>4098194.84</v>
      </c>
      <c r="G48" s="168">
        <f t="shared" si="10"/>
        <v>3154641.65</v>
      </c>
      <c r="H48" s="168">
        <f t="shared" si="10"/>
        <v>1916955.7599999998</v>
      </c>
      <c r="I48" s="168">
        <f t="shared" si="10"/>
        <v>1043119.4100000001</v>
      </c>
      <c r="J48" s="168">
        <f t="shared" si="10"/>
        <v>420835.93</v>
      </c>
      <c r="K48" s="168">
        <f>SUM(K35:K47)</f>
        <v>16764607.070000002</v>
      </c>
      <c r="L48" s="171">
        <f>SUM(L35:L47)</f>
        <v>3252193</v>
      </c>
      <c r="M48" s="172">
        <f>IFERROR((K48/L48),0)</f>
        <v>5.1548622944579252</v>
      </c>
    </row>
    <row r="49" spans="1:13" hidden="1" x14ac:dyDescent="0.25">
      <c r="A49" s="25" t="s">
        <v>230</v>
      </c>
      <c r="B49" s="168">
        <f>B63</f>
        <v>12290.92</v>
      </c>
      <c r="C49" s="168">
        <f t="shared" ref="C49:L49" si="11">C63</f>
        <v>311344.8</v>
      </c>
      <c r="D49" s="168">
        <f t="shared" si="11"/>
        <v>1336063.24</v>
      </c>
      <c r="E49" s="168">
        <f t="shared" si="11"/>
        <v>5278412.16</v>
      </c>
      <c r="F49" s="168">
        <f t="shared" si="11"/>
        <v>7293600.1900000004</v>
      </c>
      <c r="G49" s="168">
        <f t="shared" si="11"/>
        <v>4274670.26</v>
      </c>
      <c r="H49" s="168">
        <f t="shared" si="11"/>
        <v>2089418.6999999997</v>
      </c>
      <c r="I49" s="168">
        <f t="shared" si="11"/>
        <v>651637.12999999977</v>
      </c>
      <c r="J49" s="168">
        <f t="shared" si="11"/>
        <v>127070.62</v>
      </c>
      <c r="K49" s="168">
        <f t="shared" si="11"/>
        <v>21374508.02</v>
      </c>
      <c r="L49" s="171">
        <f t="shared" si="11"/>
        <v>4092032</v>
      </c>
      <c r="M49" s="172">
        <f t="shared" ref="M49:M62" si="12">IFERROR((K49/L49),0)</f>
        <v>5.2234459603443959</v>
      </c>
    </row>
    <row r="50" spans="1:13" hidden="1" x14ac:dyDescent="0.25">
      <c r="A50" s="147" t="s">
        <v>75</v>
      </c>
      <c r="B50" s="193">
        <v>194.65</v>
      </c>
      <c r="C50" s="193">
        <v>12033.21</v>
      </c>
      <c r="D50" s="193">
        <v>69792.19</v>
      </c>
      <c r="E50" s="193">
        <v>185407.67</v>
      </c>
      <c r="F50" s="193">
        <v>414972.72</v>
      </c>
      <c r="G50" s="193">
        <v>279878.05</v>
      </c>
      <c r="H50" s="193">
        <v>171009.51</v>
      </c>
      <c r="I50" s="193">
        <v>71828.479999999996</v>
      </c>
      <c r="J50" s="193">
        <v>14986.7</v>
      </c>
      <c r="K50" s="193">
        <f t="shared" ref="K50:K61" si="13">SUM(B50:J50)</f>
        <v>1220103.18</v>
      </c>
      <c r="L50" s="194">
        <v>219351</v>
      </c>
      <c r="M50" s="172">
        <f t="shared" si="12"/>
        <v>5.5623324261115741</v>
      </c>
    </row>
    <row r="51" spans="1:13" hidden="1" x14ac:dyDescent="0.25">
      <c r="A51" s="147" t="s">
        <v>76</v>
      </c>
      <c r="B51" s="193">
        <v>230.8</v>
      </c>
      <c r="C51" s="193">
        <v>19693.990000000002</v>
      </c>
      <c r="D51" s="193">
        <v>135009.71</v>
      </c>
      <c r="E51" s="193">
        <v>493619.18</v>
      </c>
      <c r="F51" s="193">
        <v>453508.96</v>
      </c>
      <c r="G51" s="193">
        <v>300553.12</v>
      </c>
      <c r="H51" s="193">
        <v>142652.07999999999</v>
      </c>
      <c r="I51" s="193">
        <v>46809.279999999999</v>
      </c>
      <c r="J51" s="193">
        <v>14701.2</v>
      </c>
      <c r="K51" s="193">
        <f t="shared" si="13"/>
        <v>1606778.3199999998</v>
      </c>
      <c r="L51" s="194">
        <v>309148</v>
      </c>
      <c r="M51" s="172">
        <f t="shared" si="12"/>
        <v>5.1974404492346702</v>
      </c>
    </row>
    <row r="52" spans="1:13" hidden="1" x14ac:dyDescent="0.25">
      <c r="A52" s="147" t="s">
        <v>77</v>
      </c>
      <c r="B52" s="193">
        <v>233.32</v>
      </c>
      <c r="C52" s="193">
        <v>6111.45</v>
      </c>
      <c r="D52" s="193">
        <v>41649.1</v>
      </c>
      <c r="E52" s="193">
        <v>350665.43</v>
      </c>
      <c r="F52" s="193">
        <v>441275.77</v>
      </c>
      <c r="G52" s="193">
        <v>346642.23</v>
      </c>
      <c r="H52" s="193">
        <v>199393.42</v>
      </c>
      <c r="I52" s="193">
        <v>76972.78</v>
      </c>
      <c r="J52" s="193">
        <v>22853.9</v>
      </c>
      <c r="K52" s="193">
        <f t="shared" si="13"/>
        <v>1485797.4</v>
      </c>
      <c r="L52" s="194">
        <v>261397</v>
      </c>
      <c r="M52" s="172">
        <f t="shared" si="12"/>
        <v>5.6840644689877848</v>
      </c>
    </row>
    <row r="53" spans="1:13" hidden="1" x14ac:dyDescent="0.25">
      <c r="A53" s="147" t="s">
        <v>78</v>
      </c>
      <c r="B53" s="193">
        <v>209.75</v>
      </c>
      <c r="C53" s="193">
        <v>6876.48</v>
      </c>
      <c r="D53" s="193">
        <v>55708.6</v>
      </c>
      <c r="E53" s="193">
        <v>285797.36</v>
      </c>
      <c r="F53" s="193">
        <v>547129.13</v>
      </c>
      <c r="G53" s="193">
        <v>295141.24</v>
      </c>
      <c r="H53" s="193">
        <v>143762.63</v>
      </c>
      <c r="I53" s="193">
        <v>43786.87</v>
      </c>
      <c r="J53" s="193">
        <v>8436.2999999999993</v>
      </c>
      <c r="K53" s="193">
        <f t="shared" si="13"/>
        <v>1386848.36</v>
      </c>
      <c r="L53" s="194">
        <v>295585</v>
      </c>
      <c r="M53" s="172">
        <f t="shared" si="12"/>
        <v>4.6918766513862344</v>
      </c>
    </row>
    <row r="54" spans="1:13" hidden="1" x14ac:dyDescent="0.25">
      <c r="A54" s="147" t="s">
        <v>122</v>
      </c>
      <c r="B54" s="193">
        <v>131.21</v>
      </c>
      <c r="C54" s="193">
        <v>5533.27</v>
      </c>
      <c r="D54" s="193">
        <v>52001.78</v>
      </c>
      <c r="E54" s="193">
        <v>263073.52</v>
      </c>
      <c r="F54" s="193">
        <v>644179.80000000005</v>
      </c>
      <c r="G54" s="193">
        <v>396121.1</v>
      </c>
      <c r="H54" s="193">
        <v>228581.38</v>
      </c>
      <c r="I54" s="193">
        <v>78368.039999999994</v>
      </c>
      <c r="J54" s="193">
        <v>17647.37</v>
      </c>
      <c r="K54" s="193">
        <f t="shared" si="13"/>
        <v>1685637.4700000002</v>
      </c>
      <c r="L54" s="194">
        <v>294308</v>
      </c>
      <c r="M54" s="172">
        <f t="shared" si="12"/>
        <v>5.7274605855090597</v>
      </c>
    </row>
    <row r="55" spans="1:13" hidden="1" x14ac:dyDescent="0.25">
      <c r="A55" s="147" t="s">
        <v>123</v>
      </c>
      <c r="B55" s="193">
        <v>2103.79</v>
      </c>
      <c r="C55" s="193">
        <v>39459.99</v>
      </c>
      <c r="D55" s="193">
        <v>144097.98000000001</v>
      </c>
      <c r="E55" s="193">
        <v>732467.33</v>
      </c>
      <c r="F55" s="193">
        <v>740248.74</v>
      </c>
      <c r="G55" s="193">
        <v>548865.31000000006</v>
      </c>
      <c r="H55" s="193">
        <v>268959.15999999997</v>
      </c>
      <c r="I55" s="193">
        <v>83859.73</v>
      </c>
      <c r="J55" s="193">
        <v>18903.900000000001</v>
      </c>
      <c r="K55" s="193">
        <f t="shared" si="13"/>
        <v>2578965.9300000002</v>
      </c>
      <c r="L55" s="194">
        <v>490548</v>
      </c>
      <c r="M55" s="172">
        <f t="shared" si="12"/>
        <v>5.2573161647789819</v>
      </c>
    </row>
    <row r="56" spans="1:13" hidden="1" x14ac:dyDescent="0.25">
      <c r="A56" s="147" t="s">
        <v>124</v>
      </c>
      <c r="B56" s="193">
        <v>1768.54</v>
      </c>
      <c r="C56" s="193">
        <v>21664.23</v>
      </c>
      <c r="D56" s="193">
        <v>136674.76</v>
      </c>
      <c r="E56" s="193">
        <v>775478.32</v>
      </c>
      <c r="F56" s="193">
        <v>801377.82</v>
      </c>
      <c r="G56" s="193">
        <v>549899.42000000004</v>
      </c>
      <c r="H56" s="193">
        <v>234901.01</v>
      </c>
      <c r="I56" s="193">
        <v>70795.100000000006</v>
      </c>
      <c r="J56" s="193">
        <v>13337.25</v>
      </c>
      <c r="K56" s="193">
        <f t="shared" si="13"/>
        <v>2605896.4499999997</v>
      </c>
      <c r="L56" s="194">
        <v>491906</v>
      </c>
      <c r="M56" s="172">
        <f t="shared" si="12"/>
        <v>5.2975496334665557</v>
      </c>
    </row>
    <row r="57" spans="1:13" hidden="1" x14ac:dyDescent="0.25">
      <c r="A57" s="147" t="s">
        <v>125</v>
      </c>
      <c r="B57" s="193">
        <v>215.17</v>
      </c>
      <c r="C57" s="193">
        <v>10826.66</v>
      </c>
      <c r="D57" s="193">
        <v>114496.15</v>
      </c>
      <c r="E57" s="193">
        <v>480377.98</v>
      </c>
      <c r="F57" s="193">
        <v>838155.38</v>
      </c>
      <c r="G57" s="193">
        <v>505671.11</v>
      </c>
      <c r="H57" s="193">
        <v>230872.31</v>
      </c>
      <c r="I57" s="193">
        <v>75341.73</v>
      </c>
      <c r="J57" s="193">
        <v>12340.5</v>
      </c>
      <c r="K57" s="193">
        <f t="shared" si="13"/>
        <v>2268296.9899999998</v>
      </c>
      <c r="L57" s="194">
        <v>414422</v>
      </c>
      <c r="M57" s="172">
        <f t="shared" si="12"/>
        <v>5.4733990714778651</v>
      </c>
    </row>
    <row r="58" spans="1:13" hidden="1" x14ac:dyDescent="0.25">
      <c r="A58" s="147" t="s">
        <v>126</v>
      </c>
      <c r="B58" s="193">
        <v>58.16</v>
      </c>
      <c r="C58" s="167">
        <v>1668.53</v>
      </c>
      <c r="D58" s="193">
        <v>16691.95</v>
      </c>
      <c r="E58" s="193">
        <v>126144.44</v>
      </c>
      <c r="F58" s="193">
        <v>378809.65</v>
      </c>
      <c r="G58" s="193">
        <v>204292.37</v>
      </c>
      <c r="H58" s="193">
        <v>72689.91</v>
      </c>
      <c r="I58" s="193">
        <v>10956.69</v>
      </c>
      <c r="J58" s="193">
        <v>574.5</v>
      </c>
      <c r="K58" s="193">
        <f t="shared" si="13"/>
        <v>811886.20000000007</v>
      </c>
      <c r="L58" s="194">
        <v>145573</v>
      </c>
      <c r="M58" s="172">
        <f t="shared" si="12"/>
        <v>5.5771757125291099</v>
      </c>
    </row>
    <row r="59" spans="1:13" hidden="1" x14ac:dyDescent="0.25">
      <c r="A59" s="147" t="s">
        <v>127</v>
      </c>
      <c r="B59" s="193">
        <v>3364.31</v>
      </c>
      <c r="C59" s="193">
        <v>65223.67</v>
      </c>
      <c r="D59" s="193">
        <v>174596.31</v>
      </c>
      <c r="E59" s="193">
        <v>364290.47</v>
      </c>
      <c r="F59" s="193">
        <v>527977.12</v>
      </c>
      <c r="G59" s="193">
        <v>251623.59</v>
      </c>
      <c r="H59" s="193">
        <v>138108.97</v>
      </c>
      <c r="I59" s="193">
        <v>34188.01</v>
      </c>
      <c r="J59" s="193">
        <v>2800.9</v>
      </c>
      <c r="K59" s="193">
        <f t="shared" si="13"/>
        <v>1562173.3499999999</v>
      </c>
      <c r="L59" s="194">
        <v>317449</v>
      </c>
      <c r="M59" s="172">
        <f t="shared" si="12"/>
        <v>4.9210214869160085</v>
      </c>
    </row>
    <row r="60" spans="1:13" hidden="1" x14ac:dyDescent="0.25">
      <c r="A60" s="147" t="s">
        <v>128</v>
      </c>
      <c r="B60" s="193">
        <v>131.16</v>
      </c>
      <c r="C60" s="193">
        <v>4167.1899999999996</v>
      </c>
      <c r="D60" s="193">
        <v>56286.1</v>
      </c>
      <c r="E60" s="193">
        <v>301655.45</v>
      </c>
      <c r="F60" s="193">
        <v>461387.64</v>
      </c>
      <c r="G60" s="193">
        <v>187436.21</v>
      </c>
      <c r="H60" s="193">
        <v>74503.88</v>
      </c>
      <c r="I60" s="193">
        <v>14912.33</v>
      </c>
      <c r="J60" s="193">
        <v>36.799999999999997</v>
      </c>
      <c r="K60" s="193">
        <f t="shared" si="13"/>
        <v>1100516.76</v>
      </c>
      <c r="L60" s="194">
        <v>211541</v>
      </c>
      <c r="M60" s="172">
        <f t="shared" si="12"/>
        <v>5.2023804368893032</v>
      </c>
    </row>
    <row r="61" spans="1:13" hidden="1" x14ac:dyDescent="0.25">
      <c r="A61" s="147" t="s">
        <v>120</v>
      </c>
      <c r="B61" s="193">
        <v>3453.69</v>
      </c>
      <c r="C61" s="193">
        <v>113680.41</v>
      </c>
      <c r="D61" s="193">
        <v>295054.21999999997</v>
      </c>
      <c r="E61" s="193">
        <v>652083.97</v>
      </c>
      <c r="F61" s="193">
        <v>565983.59</v>
      </c>
      <c r="G61" s="193">
        <v>181142.07</v>
      </c>
      <c r="H61" s="193">
        <v>77063.67</v>
      </c>
      <c r="I61" s="193">
        <v>17797.650000000001</v>
      </c>
      <c r="J61" s="193">
        <v>120.3</v>
      </c>
      <c r="K61" s="193">
        <f t="shared" si="13"/>
        <v>1906379.5699999998</v>
      </c>
      <c r="L61" s="194">
        <v>424951</v>
      </c>
      <c r="M61" s="172">
        <f t="shared" si="12"/>
        <v>4.4861162110455082</v>
      </c>
    </row>
    <row r="62" spans="1:13" hidden="1" x14ac:dyDescent="0.25">
      <c r="A62" s="147" t="s">
        <v>121</v>
      </c>
      <c r="B62" s="193">
        <v>196.37</v>
      </c>
      <c r="C62" s="193">
        <v>4405.72</v>
      </c>
      <c r="D62" s="193">
        <v>44004.39</v>
      </c>
      <c r="E62" s="193">
        <v>267351.03999999998</v>
      </c>
      <c r="F62" s="193">
        <v>478593.87</v>
      </c>
      <c r="G62" s="193">
        <v>227404.44</v>
      </c>
      <c r="H62" s="193">
        <v>106920.77</v>
      </c>
      <c r="I62" s="193">
        <v>26020.44</v>
      </c>
      <c r="J62" s="193">
        <v>331</v>
      </c>
      <c r="K62" s="193">
        <f>SUM(B62:J62)</f>
        <v>1155228.0399999998</v>
      </c>
      <c r="L62" s="194">
        <v>215853</v>
      </c>
      <c r="M62" s="172">
        <f t="shared" si="12"/>
        <v>5.3519202420165568</v>
      </c>
    </row>
    <row r="63" spans="1:13" x14ac:dyDescent="0.25">
      <c r="A63" s="153" t="s">
        <v>230</v>
      </c>
      <c r="B63" s="168">
        <f t="shared" ref="B63:J63" si="14">SUM(B50:B62)</f>
        <v>12290.92</v>
      </c>
      <c r="C63" s="168">
        <f t="shared" si="14"/>
        <v>311344.8</v>
      </c>
      <c r="D63" s="168">
        <f t="shared" si="14"/>
        <v>1336063.24</v>
      </c>
      <c r="E63" s="168">
        <f t="shared" si="14"/>
        <v>5278412.16</v>
      </c>
      <c r="F63" s="168">
        <f t="shared" si="14"/>
        <v>7293600.1900000004</v>
      </c>
      <c r="G63" s="168">
        <f t="shared" si="14"/>
        <v>4274670.26</v>
      </c>
      <c r="H63" s="168">
        <f t="shared" si="14"/>
        <v>2089418.6999999997</v>
      </c>
      <c r="I63" s="168">
        <f t="shared" si="14"/>
        <v>651637.12999999977</v>
      </c>
      <c r="J63" s="168">
        <f t="shared" si="14"/>
        <v>127070.62</v>
      </c>
      <c r="K63" s="168">
        <f>SUM(K50:K62)</f>
        <v>21374508.02</v>
      </c>
      <c r="L63" s="171">
        <f>SUM(L50:L62)</f>
        <v>4092032</v>
      </c>
      <c r="M63" s="172">
        <f>IFERROR((K63/L63),0)</f>
        <v>5.2234459603443959</v>
      </c>
    </row>
    <row r="64" spans="1:13" ht="15.75" thickBot="1" x14ac:dyDescent="0.3">
      <c r="A64" s="29" t="s">
        <v>229</v>
      </c>
      <c r="B64" s="195">
        <f>B48+B63+B33+B18</f>
        <v>117197.35000000002</v>
      </c>
      <c r="C64" s="195">
        <f t="shared" ref="C64:J64" si="15">C48+C63+C33+C18</f>
        <v>1546350.3399999999</v>
      </c>
      <c r="D64" s="195">
        <f>D48+D63+D33+D18</f>
        <v>5533410.5099999998</v>
      </c>
      <c r="E64" s="195">
        <f t="shared" si="15"/>
        <v>16357056.229999999</v>
      </c>
      <c r="F64" s="195">
        <f t="shared" si="15"/>
        <v>22123175.880000003</v>
      </c>
      <c r="G64" s="195">
        <f t="shared" si="15"/>
        <v>14281180.83</v>
      </c>
      <c r="H64" s="195">
        <f t="shared" si="15"/>
        <v>8148741.2299999986</v>
      </c>
      <c r="I64" s="195">
        <f t="shared" si="15"/>
        <v>3532685.81</v>
      </c>
      <c r="J64" s="195">
        <f t="shared" si="15"/>
        <v>1340338.3</v>
      </c>
      <c r="K64" s="195">
        <f>K48+K63+K33+K18</f>
        <v>72980136.480000019</v>
      </c>
      <c r="L64" s="196">
        <f>L48+L63+L33+L18</f>
        <v>13836126</v>
      </c>
      <c r="M64" s="197">
        <f>IFERROR((K64/L64),0)</f>
        <v>5.2746076813697718</v>
      </c>
    </row>
  </sheetData>
  <mergeCells count="1">
    <mergeCell ref="A1:M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96"/>
  <sheetViews>
    <sheetView workbookViewId="0">
      <selection activeCell="D22" sqref="D22"/>
    </sheetView>
  </sheetViews>
  <sheetFormatPr defaultColWidth="9" defaultRowHeight="15" x14ac:dyDescent="0.25"/>
  <cols>
    <col min="1" max="1" width="11.42578125" customWidth="1"/>
    <col min="2" max="2" width="11" bestFit="1" customWidth="1"/>
    <col min="3" max="3" width="13.5703125" bestFit="1" customWidth="1"/>
    <col min="4" max="4" width="12.7109375" bestFit="1" customWidth="1"/>
    <col min="5" max="5" width="14.5703125" bestFit="1" customWidth="1"/>
    <col min="6" max="7" width="13.7109375" bestFit="1" customWidth="1"/>
    <col min="8" max="8" width="14.5703125" bestFit="1" customWidth="1"/>
    <col min="9" max="9" width="12.5703125" bestFit="1" customWidth="1"/>
    <col min="10" max="10" width="13.140625" customWidth="1"/>
    <col min="11" max="11" width="13.7109375" style="32" bestFit="1" customWidth="1"/>
    <col min="12" max="12" width="13.7109375" bestFit="1" customWidth="1"/>
    <col min="13" max="13" width="12.85546875" bestFit="1" customWidth="1"/>
    <col min="15" max="15" width="13.5703125" bestFit="1" customWidth="1"/>
  </cols>
  <sheetData>
    <row r="1" spans="1:15" ht="18" customHeight="1" x14ac:dyDescent="0.3">
      <c r="A1" s="224" t="s">
        <v>52</v>
      </c>
      <c r="B1" s="225"/>
      <c r="C1" s="225"/>
      <c r="D1" s="225"/>
      <c r="E1" s="225"/>
      <c r="F1" s="225"/>
      <c r="G1" s="225"/>
      <c r="H1" s="225"/>
      <c r="I1" s="225"/>
      <c r="J1" s="225"/>
      <c r="K1" s="225"/>
      <c r="L1" s="225"/>
      <c r="M1" s="226"/>
    </row>
    <row r="2" spans="1:15" ht="18.600000000000001" customHeight="1" thickBot="1" x14ac:dyDescent="0.3">
      <c r="A2" s="227" t="s">
        <v>27</v>
      </c>
      <c r="B2" s="228"/>
      <c r="C2" s="228"/>
      <c r="D2" s="228"/>
      <c r="E2" s="228"/>
      <c r="F2" s="228"/>
      <c r="G2" s="228"/>
      <c r="H2" s="228"/>
      <c r="I2" s="228"/>
      <c r="J2" s="228"/>
      <c r="K2" s="228"/>
      <c r="L2" s="228"/>
      <c r="M2" s="229"/>
    </row>
    <row r="3" spans="1:15" ht="15.75" thickBot="1" x14ac:dyDescent="0.3">
      <c r="A3" s="65"/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</row>
    <row r="4" spans="1:15" ht="15.75" thickBot="1" x14ac:dyDescent="0.3">
      <c r="A4" s="212" t="s">
        <v>41</v>
      </c>
      <c r="B4" s="213"/>
      <c r="C4" s="213"/>
      <c r="D4" s="213"/>
      <c r="E4" s="213"/>
      <c r="F4" s="213"/>
      <c r="G4" s="213"/>
      <c r="H4" s="213"/>
      <c r="I4" s="213"/>
      <c r="J4" s="213"/>
      <c r="K4" s="213"/>
      <c r="L4" s="213"/>
      <c r="M4" s="214"/>
    </row>
    <row r="5" spans="1:15" x14ac:dyDescent="0.25">
      <c r="A5" s="33" t="s">
        <v>14</v>
      </c>
      <c r="B5" s="34" t="s">
        <v>29</v>
      </c>
      <c r="C5" s="35" t="s">
        <v>30</v>
      </c>
      <c r="D5" s="35" t="s">
        <v>31</v>
      </c>
      <c r="E5" s="35" t="s">
        <v>32</v>
      </c>
      <c r="F5" s="35" t="s">
        <v>33</v>
      </c>
      <c r="G5" s="35" t="s">
        <v>34</v>
      </c>
      <c r="H5" s="35" t="s">
        <v>35</v>
      </c>
      <c r="I5" s="35" t="s">
        <v>36</v>
      </c>
      <c r="J5" s="35" t="s">
        <v>37</v>
      </c>
      <c r="K5" s="36" t="s">
        <v>38</v>
      </c>
      <c r="L5" s="35" t="s">
        <v>25</v>
      </c>
      <c r="M5" s="33" t="s">
        <v>39</v>
      </c>
    </row>
    <row r="6" spans="1:15" x14ac:dyDescent="0.25">
      <c r="A6" s="8" t="s">
        <v>46</v>
      </c>
      <c r="B6" s="13">
        <v>44350.159999999996</v>
      </c>
      <c r="C6" s="13">
        <v>928899.64999999991</v>
      </c>
      <c r="D6" s="13">
        <v>5188544.0599999996</v>
      </c>
      <c r="E6" s="13">
        <v>14860617.17</v>
      </c>
      <c r="F6" s="13">
        <v>19486508.699999999</v>
      </c>
      <c r="G6" s="13">
        <v>14149416.84</v>
      </c>
      <c r="H6" s="13">
        <v>6972309.3899999997</v>
      </c>
      <c r="I6" s="13">
        <v>3185181.3700000006</v>
      </c>
      <c r="J6" s="13">
        <v>1273692.9500000002</v>
      </c>
      <c r="K6" s="13">
        <v>66089520.289999999</v>
      </c>
      <c r="L6" s="12">
        <v>12276317</v>
      </c>
      <c r="M6" s="13">
        <v>5.3834973705876115</v>
      </c>
    </row>
    <row r="7" spans="1:15" x14ac:dyDescent="0.25">
      <c r="A7" s="67" t="s">
        <v>51</v>
      </c>
      <c r="B7" s="51">
        <v>653.97</v>
      </c>
      <c r="C7" s="51">
        <v>17147.04</v>
      </c>
      <c r="D7" s="51">
        <v>82789.72</v>
      </c>
      <c r="E7" s="51">
        <v>304613.67</v>
      </c>
      <c r="F7" s="51">
        <v>404436.81</v>
      </c>
      <c r="G7" s="51">
        <v>311389.96000000002</v>
      </c>
      <c r="H7" s="51">
        <v>165551.47</v>
      </c>
      <c r="I7" s="51">
        <v>64769.57</v>
      </c>
      <c r="J7" s="51">
        <v>23011.88</v>
      </c>
      <c r="K7" s="3">
        <f t="shared" ref="K7:K38" si="0">SUM(B7:J7)</f>
        <v>1374364.0899999999</v>
      </c>
      <c r="L7" s="10">
        <v>251498</v>
      </c>
      <c r="M7" s="3">
        <f t="shared" ref="M7:M61" si="1">IFERROR((K7/L7),0)</f>
        <v>5.4647118068533338</v>
      </c>
      <c r="O7" s="32"/>
    </row>
    <row r="8" spans="1:15" x14ac:dyDescent="0.25">
      <c r="A8" s="7">
        <v>51</v>
      </c>
      <c r="B8" s="3">
        <v>1221</v>
      </c>
      <c r="C8" s="3">
        <v>44552.639999999999</v>
      </c>
      <c r="D8" s="3">
        <v>201806.4</v>
      </c>
      <c r="E8" s="3">
        <v>536673.24</v>
      </c>
      <c r="F8" s="3">
        <v>578570.56000000006</v>
      </c>
      <c r="G8" s="3">
        <v>402195.62</v>
      </c>
      <c r="H8" s="3">
        <v>209061.42</v>
      </c>
      <c r="I8" s="3">
        <v>82908.17</v>
      </c>
      <c r="J8" s="3">
        <v>33181.14</v>
      </c>
      <c r="K8" s="3">
        <f t="shared" si="0"/>
        <v>2090170.1899999997</v>
      </c>
      <c r="L8" s="10">
        <v>404534</v>
      </c>
      <c r="M8" s="3">
        <f t="shared" si="1"/>
        <v>5.1668591267977471</v>
      </c>
    </row>
    <row r="9" spans="1:15" x14ac:dyDescent="0.25">
      <c r="A9" s="7">
        <v>50</v>
      </c>
      <c r="B9" s="3">
        <v>1112.17</v>
      </c>
      <c r="C9" s="3">
        <v>31818.75</v>
      </c>
      <c r="D9" s="3">
        <v>154566.9</v>
      </c>
      <c r="E9" s="3">
        <v>488232.79</v>
      </c>
      <c r="F9" s="3">
        <v>562094.46</v>
      </c>
      <c r="G9" s="3">
        <v>360761</v>
      </c>
      <c r="H9" s="3">
        <v>146656.94</v>
      </c>
      <c r="I9" s="3">
        <v>46192.68</v>
      </c>
      <c r="J9" s="3">
        <v>13547.81</v>
      </c>
      <c r="K9" s="3">
        <f t="shared" si="0"/>
        <v>1804983.4999999998</v>
      </c>
      <c r="L9" s="10">
        <v>350825</v>
      </c>
      <c r="M9" s="3">
        <f t="shared" si="1"/>
        <v>5.1449682890329926</v>
      </c>
    </row>
    <row r="10" spans="1:15" x14ac:dyDescent="0.25">
      <c r="A10" s="7">
        <v>49</v>
      </c>
      <c r="B10" s="3">
        <v>802.98</v>
      </c>
      <c r="C10" s="3">
        <v>23097.93</v>
      </c>
      <c r="D10" s="3">
        <v>119149.16</v>
      </c>
      <c r="E10" s="3">
        <v>371242.86</v>
      </c>
      <c r="F10" s="3">
        <v>604136.24</v>
      </c>
      <c r="G10" s="3">
        <v>445883.2</v>
      </c>
      <c r="H10" s="3">
        <v>211025.17</v>
      </c>
      <c r="I10" s="3">
        <v>80762.649999999994</v>
      </c>
      <c r="J10" s="3">
        <v>32609</v>
      </c>
      <c r="K10" s="3">
        <f t="shared" si="0"/>
        <v>1888709.1899999997</v>
      </c>
      <c r="L10" s="10">
        <v>346425</v>
      </c>
      <c r="M10" s="3">
        <f t="shared" si="1"/>
        <v>5.4520002597964918</v>
      </c>
    </row>
    <row r="11" spans="1:15" x14ac:dyDescent="0.25">
      <c r="A11" s="7">
        <v>48</v>
      </c>
      <c r="B11" s="3">
        <v>605.79999999999995</v>
      </c>
      <c r="C11" s="3">
        <v>20429.689999999999</v>
      </c>
      <c r="D11" s="3">
        <v>116266.31</v>
      </c>
      <c r="E11" s="3">
        <v>377580.49</v>
      </c>
      <c r="F11" s="3">
        <v>453239.7</v>
      </c>
      <c r="G11" s="3">
        <v>294451.99</v>
      </c>
      <c r="H11" s="3">
        <v>118620.93</v>
      </c>
      <c r="I11" s="3">
        <v>41513.120000000003</v>
      </c>
      <c r="J11" s="3">
        <v>17714.900000000001</v>
      </c>
      <c r="K11" s="3">
        <f t="shared" si="0"/>
        <v>1440422.93</v>
      </c>
      <c r="L11" s="10">
        <v>277175</v>
      </c>
      <c r="M11" s="3">
        <f t="shared" si="1"/>
        <v>5.1967996031388113</v>
      </c>
    </row>
    <row r="12" spans="1:15" x14ac:dyDescent="0.25">
      <c r="A12" s="7">
        <v>47</v>
      </c>
      <c r="B12" s="3">
        <v>470.3</v>
      </c>
      <c r="C12" s="3">
        <v>25831.38</v>
      </c>
      <c r="D12" s="3">
        <v>152884.57</v>
      </c>
      <c r="E12" s="3">
        <v>418715.16</v>
      </c>
      <c r="F12" s="3">
        <v>519238.23</v>
      </c>
      <c r="G12" s="3">
        <v>431444.29</v>
      </c>
      <c r="H12" s="3">
        <v>208378.22</v>
      </c>
      <c r="I12" s="3">
        <v>75652.94</v>
      </c>
      <c r="J12" s="3">
        <v>25872.1</v>
      </c>
      <c r="K12" s="3">
        <f t="shared" si="0"/>
        <v>1858487.19</v>
      </c>
      <c r="L12" s="10">
        <v>346739</v>
      </c>
      <c r="M12" s="3">
        <f t="shared" si="1"/>
        <v>5.3599023761388249</v>
      </c>
    </row>
    <row r="13" spans="1:15" x14ac:dyDescent="0.25">
      <c r="A13" s="7">
        <v>46</v>
      </c>
      <c r="B13" s="3">
        <v>1023.69</v>
      </c>
      <c r="C13" s="3">
        <v>34210.300000000003</v>
      </c>
      <c r="D13" s="3">
        <v>203756.62</v>
      </c>
      <c r="E13" s="3">
        <v>447964.08</v>
      </c>
      <c r="F13" s="3">
        <v>485174.17</v>
      </c>
      <c r="G13" s="3">
        <v>327875.82</v>
      </c>
      <c r="H13" s="3">
        <v>135236.71</v>
      </c>
      <c r="I13" s="3">
        <v>43689.99</v>
      </c>
      <c r="J13" s="3">
        <v>13533.3</v>
      </c>
      <c r="K13" s="3">
        <f t="shared" si="0"/>
        <v>1692464.68</v>
      </c>
      <c r="L13" s="10">
        <v>333445</v>
      </c>
      <c r="M13" s="3">
        <f t="shared" si="1"/>
        <v>5.0756936826163237</v>
      </c>
    </row>
    <row r="14" spans="1:15" x14ac:dyDescent="0.25">
      <c r="A14" s="7">
        <v>45</v>
      </c>
      <c r="B14" s="3">
        <v>473.43</v>
      </c>
      <c r="C14" s="3">
        <v>35757.919999999998</v>
      </c>
      <c r="D14" s="3">
        <v>133976.49</v>
      </c>
      <c r="E14" s="3">
        <v>367254.66</v>
      </c>
      <c r="F14" s="3">
        <v>516500.5</v>
      </c>
      <c r="G14" s="3">
        <v>387767.31</v>
      </c>
      <c r="H14" s="3">
        <v>159062.54999999999</v>
      </c>
      <c r="I14" s="3">
        <v>55424.43</v>
      </c>
      <c r="J14" s="3">
        <v>16742.5</v>
      </c>
      <c r="K14" s="3">
        <f t="shared" si="0"/>
        <v>1672959.79</v>
      </c>
      <c r="L14" s="10">
        <v>318183</v>
      </c>
      <c r="M14" s="3">
        <f t="shared" si="1"/>
        <v>5.2578540965419274</v>
      </c>
    </row>
    <row r="15" spans="1:15" x14ac:dyDescent="0.25">
      <c r="A15" s="7">
        <v>44</v>
      </c>
      <c r="B15" s="3">
        <v>550.39</v>
      </c>
      <c r="C15" s="3">
        <v>18010.509999999998</v>
      </c>
      <c r="D15" s="3">
        <v>123446.44</v>
      </c>
      <c r="E15" s="3">
        <v>433340.62</v>
      </c>
      <c r="F15" s="3">
        <v>517533.85</v>
      </c>
      <c r="G15" s="3">
        <v>390842.17</v>
      </c>
      <c r="H15" s="3">
        <v>173800.49</v>
      </c>
      <c r="I15" s="3">
        <v>58016.3</v>
      </c>
      <c r="J15" s="3">
        <v>17445.599999999999</v>
      </c>
      <c r="K15" s="3">
        <f t="shared" si="0"/>
        <v>1732986.37</v>
      </c>
      <c r="L15" s="10">
        <v>323982</v>
      </c>
      <c r="M15" s="3">
        <f t="shared" si="1"/>
        <v>5.3490205320048645</v>
      </c>
    </row>
    <row r="16" spans="1:15" x14ac:dyDescent="0.25">
      <c r="A16" s="7">
        <v>43</v>
      </c>
      <c r="B16" s="3">
        <v>938.75</v>
      </c>
      <c r="C16" s="3">
        <v>20124.23</v>
      </c>
      <c r="D16" s="3">
        <v>131116.10999999999</v>
      </c>
      <c r="E16" s="3">
        <v>399551.35</v>
      </c>
      <c r="F16" s="3">
        <v>582596.97</v>
      </c>
      <c r="G16" s="3">
        <v>378165.49</v>
      </c>
      <c r="H16" s="3">
        <v>168067.69</v>
      </c>
      <c r="I16" s="3">
        <v>54937.84</v>
      </c>
      <c r="J16" s="3">
        <v>6947.4</v>
      </c>
      <c r="K16" s="3">
        <f t="shared" si="0"/>
        <v>1742445.8299999998</v>
      </c>
      <c r="L16" s="10">
        <v>326212</v>
      </c>
      <c r="M16" s="3">
        <f t="shared" si="1"/>
        <v>5.3414522764337296</v>
      </c>
    </row>
    <row r="17" spans="1:13" x14ac:dyDescent="0.25">
      <c r="A17" s="7">
        <v>42</v>
      </c>
      <c r="B17" s="3">
        <v>1566.93</v>
      </c>
      <c r="C17" s="3">
        <v>33939.160000000003</v>
      </c>
      <c r="D17" s="3">
        <v>185933.86</v>
      </c>
      <c r="E17" s="3">
        <v>462263.82</v>
      </c>
      <c r="F17" s="3">
        <v>555663.51</v>
      </c>
      <c r="G17" s="3">
        <v>300313.48</v>
      </c>
      <c r="H17" s="3">
        <v>106275.46</v>
      </c>
      <c r="I17" s="3">
        <v>30809.81</v>
      </c>
      <c r="J17" s="3">
        <v>2918.2</v>
      </c>
      <c r="K17" s="3">
        <f t="shared" si="0"/>
        <v>1679684.23</v>
      </c>
      <c r="L17" s="10">
        <v>337184</v>
      </c>
      <c r="M17" s="3">
        <f t="shared" si="1"/>
        <v>4.9815063288886776</v>
      </c>
    </row>
    <row r="18" spans="1:13" x14ac:dyDescent="0.25">
      <c r="A18" s="7">
        <v>41</v>
      </c>
      <c r="B18" s="3">
        <v>1585.29</v>
      </c>
      <c r="C18" s="3">
        <v>27800.47</v>
      </c>
      <c r="D18" s="3">
        <v>165304.10999999999</v>
      </c>
      <c r="E18" s="3">
        <v>355326.55</v>
      </c>
      <c r="F18" s="3">
        <v>473023.87</v>
      </c>
      <c r="G18" s="3">
        <v>274872.71000000002</v>
      </c>
      <c r="H18" s="3">
        <v>103344.67</v>
      </c>
      <c r="I18" s="3">
        <v>28561.05</v>
      </c>
      <c r="J18" s="3">
        <v>4580.8999999999996</v>
      </c>
      <c r="K18" s="3">
        <f t="shared" si="0"/>
        <v>1434399.6199999999</v>
      </c>
      <c r="L18" s="10">
        <v>285085</v>
      </c>
      <c r="M18" s="3">
        <f t="shared" si="1"/>
        <v>5.0314805058140548</v>
      </c>
    </row>
    <row r="19" spans="1:13" x14ac:dyDescent="0.25">
      <c r="A19" s="7">
        <v>40</v>
      </c>
      <c r="B19" s="3">
        <v>871.4</v>
      </c>
      <c r="C19" s="3">
        <v>16736.900000000001</v>
      </c>
      <c r="D19" s="3">
        <v>79769.820000000007</v>
      </c>
      <c r="E19" s="3">
        <v>252812.69</v>
      </c>
      <c r="F19" s="3">
        <v>461848.57</v>
      </c>
      <c r="G19" s="3">
        <v>332105.09000000003</v>
      </c>
      <c r="H19" s="3">
        <v>197034.49</v>
      </c>
      <c r="I19" s="3">
        <v>82981.070000000007</v>
      </c>
      <c r="J19" s="3">
        <v>25498.2</v>
      </c>
      <c r="K19" s="3">
        <f t="shared" si="0"/>
        <v>1449658.23</v>
      </c>
      <c r="L19" s="10">
        <v>258665</v>
      </c>
      <c r="M19" s="3">
        <f t="shared" si="1"/>
        <v>5.6043849380472812</v>
      </c>
    </row>
    <row r="20" spans="1:13" x14ac:dyDescent="0.25">
      <c r="A20" s="8" t="s">
        <v>43</v>
      </c>
      <c r="B20" s="69">
        <f t="shared" ref="B20:J20" si="2">SUM(B7:B19)</f>
        <v>11876.1</v>
      </c>
      <c r="C20" s="69">
        <f t="shared" si="2"/>
        <v>349456.91999999993</v>
      </c>
      <c r="D20" s="69">
        <f t="shared" si="2"/>
        <v>1850766.5099999995</v>
      </c>
      <c r="E20" s="69">
        <f t="shared" si="2"/>
        <v>5215571.9800000004</v>
      </c>
      <c r="F20" s="69">
        <f t="shared" si="2"/>
        <v>6714057.4400000004</v>
      </c>
      <c r="G20" s="69">
        <f t="shared" si="2"/>
        <v>4638068.13</v>
      </c>
      <c r="H20" s="69">
        <f t="shared" si="2"/>
        <v>2102116.21</v>
      </c>
      <c r="I20" s="69">
        <f t="shared" si="2"/>
        <v>746219.62000000011</v>
      </c>
      <c r="J20" s="69">
        <f t="shared" si="2"/>
        <v>233602.93000000002</v>
      </c>
      <c r="K20" s="69">
        <f t="shared" si="0"/>
        <v>21861735.84</v>
      </c>
      <c r="L20" s="70">
        <f>SUM(L7:L19)</f>
        <v>4159952</v>
      </c>
      <c r="M20" s="3">
        <f t="shared" si="1"/>
        <v>5.2552855994492242</v>
      </c>
    </row>
    <row r="21" spans="1:13" x14ac:dyDescent="0.25">
      <c r="A21" s="7">
        <v>39</v>
      </c>
      <c r="B21" s="69">
        <v>1580.8</v>
      </c>
      <c r="C21" s="69">
        <v>19728.53</v>
      </c>
      <c r="D21" s="69">
        <v>93027.6</v>
      </c>
      <c r="E21" s="69">
        <v>249880.88</v>
      </c>
      <c r="F21" s="69">
        <v>566280.5</v>
      </c>
      <c r="G21" s="69">
        <v>427862.59</v>
      </c>
      <c r="H21" s="69">
        <v>240354.87</v>
      </c>
      <c r="I21" s="69">
        <v>105216.61</v>
      </c>
      <c r="J21" s="69">
        <v>39909.33</v>
      </c>
      <c r="K21" s="69">
        <f t="shared" si="0"/>
        <v>1743841.7100000002</v>
      </c>
      <c r="L21" s="70">
        <v>305151</v>
      </c>
      <c r="M21" s="3">
        <f t="shared" si="1"/>
        <v>5.7146845660017505</v>
      </c>
    </row>
    <row r="22" spans="1:13" x14ac:dyDescent="0.25">
      <c r="A22" s="7">
        <v>38</v>
      </c>
      <c r="B22" s="69">
        <v>1653.12</v>
      </c>
      <c r="C22" s="69">
        <v>16665.240000000002</v>
      </c>
      <c r="D22" s="69">
        <v>122137.16</v>
      </c>
      <c r="E22" s="69">
        <v>265717.68</v>
      </c>
      <c r="F22" s="69">
        <v>589189.30000000005</v>
      </c>
      <c r="G22" s="69">
        <v>420680.33</v>
      </c>
      <c r="H22" s="69">
        <v>232268.02</v>
      </c>
      <c r="I22" s="69">
        <v>96678.59</v>
      </c>
      <c r="J22" s="69">
        <v>41556.839999999997</v>
      </c>
      <c r="K22" s="69">
        <f t="shared" si="0"/>
        <v>1786546.2800000003</v>
      </c>
      <c r="L22" s="70">
        <v>315125</v>
      </c>
      <c r="M22" s="3">
        <f t="shared" si="1"/>
        <v>5.6693257596191993</v>
      </c>
    </row>
    <row r="23" spans="1:13" x14ac:dyDescent="0.25">
      <c r="A23" s="7">
        <v>37</v>
      </c>
      <c r="B23" s="69">
        <v>1552.56</v>
      </c>
      <c r="C23" s="69">
        <v>19562.46</v>
      </c>
      <c r="D23" s="69">
        <v>123577.17</v>
      </c>
      <c r="E23" s="69">
        <v>279773.09000000003</v>
      </c>
      <c r="F23" s="69">
        <v>551558.53</v>
      </c>
      <c r="G23" s="69">
        <v>336927.72</v>
      </c>
      <c r="H23" s="69">
        <v>151737.32999999999</v>
      </c>
      <c r="I23" s="69">
        <v>50268.18</v>
      </c>
      <c r="J23" s="69">
        <v>12539.94</v>
      </c>
      <c r="K23" s="69">
        <f t="shared" si="0"/>
        <v>1527496.98</v>
      </c>
      <c r="L23" s="70">
        <v>283673</v>
      </c>
      <c r="M23" s="3">
        <f t="shared" si="1"/>
        <v>5.3847104941252777</v>
      </c>
    </row>
    <row r="24" spans="1:13" x14ac:dyDescent="0.25">
      <c r="A24" s="7">
        <v>36</v>
      </c>
      <c r="B24" s="69">
        <v>787.8</v>
      </c>
      <c r="C24" s="69">
        <v>11354.47</v>
      </c>
      <c r="D24" s="69">
        <v>81328.789999999994</v>
      </c>
      <c r="E24" s="69">
        <v>293556.67</v>
      </c>
      <c r="F24" s="69">
        <v>523127.95</v>
      </c>
      <c r="G24" s="69">
        <v>294223.71000000002</v>
      </c>
      <c r="H24" s="69">
        <v>137464.57</v>
      </c>
      <c r="I24" s="69">
        <v>45590.14</v>
      </c>
      <c r="J24" s="69">
        <v>11881.8</v>
      </c>
      <c r="K24" s="69">
        <f t="shared" si="0"/>
        <v>1399315.9</v>
      </c>
      <c r="L24" s="70">
        <v>255313</v>
      </c>
      <c r="M24" s="3">
        <f t="shared" si="1"/>
        <v>5.4807859372613219</v>
      </c>
    </row>
    <row r="25" spans="1:13" x14ac:dyDescent="0.25">
      <c r="A25" s="7">
        <v>35</v>
      </c>
      <c r="B25" s="69">
        <v>1265.02</v>
      </c>
      <c r="C25" s="69">
        <v>17156.400000000001</v>
      </c>
      <c r="D25" s="69">
        <v>77186.490000000005</v>
      </c>
      <c r="E25" s="69">
        <v>257718.91</v>
      </c>
      <c r="F25" s="69">
        <v>484224.42</v>
      </c>
      <c r="G25" s="69">
        <v>300339.53999999998</v>
      </c>
      <c r="H25" s="69">
        <v>151293.92000000001</v>
      </c>
      <c r="I25" s="69">
        <v>56838.68</v>
      </c>
      <c r="J25" s="69">
        <v>17407.64</v>
      </c>
      <c r="K25" s="69">
        <f t="shared" si="0"/>
        <v>1363431.0199999998</v>
      </c>
      <c r="L25" s="70">
        <v>248504</v>
      </c>
      <c r="M25" s="3">
        <f t="shared" si="1"/>
        <v>5.4865556288832362</v>
      </c>
    </row>
    <row r="26" spans="1:13" x14ac:dyDescent="0.25">
      <c r="A26" s="7">
        <v>34</v>
      </c>
      <c r="B26" s="69">
        <v>891.57</v>
      </c>
      <c r="C26" s="69">
        <v>14043.18</v>
      </c>
      <c r="D26" s="69">
        <v>77700.92</v>
      </c>
      <c r="E26" s="69">
        <v>290556.62</v>
      </c>
      <c r="F26" s="69">
        <v>335266.14</v>
      </c>
      <c r="G26" s="69">
        <v>294358.32</v>
      </c>
      <c r="H26" s="69">
        <v>137916.87</v>
      </c>
      <c r="I26" s="69">
        <v>56601.279999999999</v>
      </c>
      <c r="J26" s="69">
        <v>38224.18</v>
      </c>
      <c r="K26" s="69">
        <f t="shared" si="0"/>
        <v>1245559.08</v>
      </c>
      <c r="L26" s="70">
        <v>226274</v>
      </c>
      <c r="M26" s="3">
        <f t="shared" si="1"/>
        <v>5.5046495841325118</v>
      </c>
    </row>
    <row r="27" spans="1:13" x14ac:dyDescent="0.25">
      <c r="A27" s="7">
        <v>33</v>
      </c>
      <c r="B27" s="69">
        <v>720.61</v>
      </c>
      <c r="C27" s="69">
        <v>16818.25</v>
      </c>
      <c r="D27" s="69">
        <v>86593.3</v>
      </c>
      <c r="E27" s="69">
        <v>291474.53000000003</v>
      </c>
      <c r="F27" s="69">
        <v>318512.49</v>
      </c>
      <c r="G27" s="69">
        <v>287162.08</v>
      </c>
      <c r="H27" s="69">
        <v>113042.4</v>
      </c>
      <c r="I27" s="69">
        <v>44465.95</v>
      </c>
      <c r="J27" s="69">
        <v>13979.67</v>
      </c>
      <c r="K27" s="69">
        <f t="shared" si="0"/>
        <v>1172769.2799999998</v>
      </c>
      <c r="L27" s="70">
        <v>221140</v>
      </c>
      <c r="M27" s="3">
        <f t="shared" si="1"/>
        <v>5.3032887763407786</v>
      </c>
    </row>
    <row r="28" spans="1:13" x14ac:dyDescent="0.25">
      <c r="A28" s="7">
        <v>32</v>
      </c>
      <c r="B28" s="69">
        <v>172.35</v>
      </c>
      <c r="C28" s="69">
        <v>2302.34</v>
      </c>
      <c r="D28" s="69">
        <v>18628.330000000002</v>
      </c>
      <c r="E28" s="69">
        <v>133267.65</v>
      </c>
      <c r="F28" s="69">
        <v>126820.21</v>
      </c>
      <c r="G28" s="69">
        <v>103386.22</v>
      </c>
      <c r="H28" s="69">
        <v>39407.06</v>
      </c>
      <c r="I28" s="69">
        <v>12371.88</v>
      </c>
      <c r="J28" s="69">
        <v>2989.4</v>
      </c>
      <c r="K28" s="69">
        <f t="shared" si="0"/>
        <v>439345.44</v>
      </c>
      <c r="L28" s="70">
        <v>82289</v>
      </c>
      <c r="M28" s="3">
        <f t="shared" si="1"/>
        <v>5.3390543085953164</v>
      </c>
    </row>
    <row r="29" spans="1:13" x14ac:dyDescent="0.25">
      <c r="A29" s="7">
        <v>31</v>
      </c>
      <c r="B29" s="69">
        <v>22.64</v>
      </c>
      <c r="C29" s="69">
        <v>773.17</v>
      </c>
      <c r="D29" s="69">
        <v>7762</v>
      </c>
      <c r="E29" s="69">
        <v>72412.850000000006</v>
      </c>
      <c r="F29" s="69">
        <v>65649.789999999994</v>
      </c>
      <c r="G29" s="69">
        <v>63495.57</v>
      </c>
      <c r="H29" s="69">
        <v>13780.42</v>
      </c>
      <c r="I29" s="69">
        <v>2685.9</v>
      </c>
      <c r="J29" s="69">
        <v>0</v>
      </c>
      <c r="K29" s="69">
        <f t="shared" si="0"/>
        <v>226582.34000000003</v>
      </c>
      <c r="L29" s="70">
        <v>43236</v>
      </c>
      <c r="M29" s="3">
        <f t="shared" si="1"/>
        <v>5.2405944120640209</v>
      </c>
    </row>
    <row r="30" spans="1:13" x14ac:dyDescent="0.25">
      <c r="A30" s="7">
        <v>30</v>
      </c>
      <c r="B30" s="69">
        <v>1608.92</v>
      </c>
      <c r="C30" s="69">
        <v>15563.96</v>
      </c>
      <c r="D30" s="69">
        <v>92442.65</v>
      </c>
      <c r="E30" s="69">
        <v>209670.83</v>
      </c>
      <c r="F30" s="69">
        <v>175184.81</v>
      </c>
      <c r="G30" s="69">
        <v>138575.13</v>
      </c>
      <c r="H30" s="69">
        <v>53565.05</v>
      </c>
      <c r="I30" s="69">
        <v>16011.01</v>
      </c>
      <c r="J30" s="69">
        <v>3030.66</v>
      </c>
      <c r="K30" s="69">
        <f t="shared" si="0"/>
        <v>705653.02000000014</v>
      </c>
      <c r="L30" s="70">
        <v>143982</v>
      </c>
      <c r="M30" s="3">
        <f t="shared" si="1"/>
        <v>4.9009808170465758</v>
      </c>
    </row>
    <row r="31" spans="1:13" x14ac:dyDescent="0.25">
      <c r="A31" s="7">
        <v>29</v>
      </c>
      <c r="B31" s="69">
        <v>1674.81</v>
      </c>
      <c r="C31" s="69">
        <v>20792.43</v>
      </c>
      <c r="D31" s="69">
        <v>116818.96</v>
      </c>
      <c r="E31" s="69">
        <v>332733.8</v>
      </c>
      <c r="F31" s="69">
        <v>451296.8</v>
      </c>
      <c r="G31" s="69">
        <v>359023.92</v>
      </c>
      <c r="H31" s="69">
        <v>165217.17000000001</v>
      </c>
      <c r="I31" s="69">
        <v>57921.34</v>
      </c>
      <c r="J31" s="69">
        <v>14932.66</v>
      </c>
      <c r="K31" s="69">
        <f t="shared" si="0"/>
        <v>1520411.89</v>
      </c>
      <c r="L31" s="70">
        <v>281265</v>
      </c>
      <c r="M31" s="3">
        <f t="shared" si="1"/>
        <v>5.4056206424546245</v>
      </c>
    </row>
    <row r="32" spans="1:13" x14ac:dyDescent="0.25">
      <c r="A32" s="7">
        <v>28</v>
      </c>
      <c r="B32" s="69">
        <v>936.81</v>
      </c>
      <c r="C32" s="69">
        <v>10432.66</v>
      </c>
      <c r="D32" s="69">
        <v>65817.259999999995</v>
      </c>
      <c r="E32" s="69">
        <v>212203.28</v>
      </c>
      <c r="F32" s="69">
        <v>338947.69</v>
      </c>
      <c r="G32" s="69">
        <v>355003.91</v>
      </c>
      <c r="H32" s="69">
        <v>238621.04</v>
      </c>
      <c r="I32" s="69">
        <v>145690.79999999999</v>
      </c>
      <c r="J32" s="69">
        <v>68007.39</v>
      </c>
      <c r="K32" s="69">
        <f t="shared" si="0"/>
        <v>1435660.8399999999</v>
      </c>
      <c r="L32" s="70">
        <v>238899</v>
      </c>
      <c r="M32" s="3">
        <f t="shared" si="1"/>
        <v>6.0094886960598402</v>
      </c>
    </row>
    <row r="33" spans="1:13" x14ac:dyDescent="0.25">
      <c r="A33" s="7">
        <v>27</v>
      </c>
      <c r="B33" s="69">
        <v>1024.1500000000001</v>
      </c>
      <c r="C33" s="69">
        <v>15246.14</v>
      </c>
      <c r="D33" s="69">
        <v>121571.44</v>
      </c>
      <c r="E33" s="69">
        <v>244426.66</v>
      </c>
      <c r="F33" s="69">
        <v>357851.72</v>
      </c>
      <c r="G33" s="69">
        <v>357761.99</v>
      </c>
      <c r="H33" s="69">
        <v>252407.95</v>
      </c>
      <c r="I33" s="69">
        <v>157282.01999999999</v>
      </c>
      <c r="J33" s="69">
        <v>68303.77</v>
      </c>
      <c r="K33" s="69">
        <f t="shared" si="0"/>
        <v>1575875.84</v>
      </c>
      <c r="L33" s="70">
        <v>270694</v>
      </c>
      <c r="M33" s="3">
        <f t="shared" si="1"/>
        <v>5.8216134823823209</v>
      </c>
    </row>
    <row r="34" spans="1:13" x14ac:dyDescent="0.25">
      <c r="A34" s="8" t="s">
        <v>44</v>
      </c>
      <c r="B34" s="69">
        <f t="shared" ref="B34:J34" si="3">SUM(B21:B33)</f>
        <v>13891.159999999998</v>
      </c>
      <c r="C34" s="69">
        <f t="shared" si="3"/>
        <v>180439.22999999998</v>
      </c>
      <c r="D34" s="69">
        <f t="shared" si="3"/>
        <v>1084592.07</v>
      </c>
      <c r="E34" s="69">
        <f t="shared" si="3"/>
        <v>3133393.4499999997</v>
      </c>
      <c r="F34" s="69">
        <f t="shared" si="3"/>
        <v>4883910.3499999996</v>
      </c>
      <c r="G34" s="69">
        <f t="shared" si="3"/>
        <v>3738801.0300000003</v>
      </c>
      <c r="H34" s="69">
        <f t="shared" si="3"/>
        <v>1927076.67</v>
      </c>
      <c r="I34" s="69">
        <f t="shared" si="3"/>
        <v>847622.38000000012</v>
      </c>
      <c r="J34" s="69">
        <f t="shared" si="3"/>
        <v>332763.28000000003</v>
      </c>
      <c r="K34" s="69">
        <f t="shared" si="0"/>
        <v>16142489.619999999</v>
      </c>
      <c r="L34" s="70">
        <f>SUM(L21:L33)</f>
        <v>2915545</v>
      </c>
      <c r="M34" s="3">
        <f t="shared" si="1"/>
        <v>5.5366971252373052</v>
      </c>
    </row>
    <row r="35" spans="1:13" x14ac:dyDescent="0.25">
      <c r="A35" s="7">
        <v>26</v>
      </c>
      <c r="B35" s="69">
        <v>685.32</v>
      </c>
      <c r="C35" s="69">
        <v>5949.23</v>
      </c>
      <c r="D35" s="69">
        <v>34319.550000000003</v>
      </c>
      <c r="E35" s="69">
        <v>179118.29</v>
      </c>
      <c r="F35" s="69">
        <v>301382.52</v>
      </c>
      <c r="G35" s="69">
        <v>384698.46</v>
      </c>
      <c r="H35" s="69">
        <v>303994.53000000003</v>
      </c>
      <c r="I35" s="69">
        <v>222846.54</v>
      </c>
      <c r="J35" s="69">
        <v>112479.74</v>
      </c>
      <c r="K35" s="69">
        <f t="shared" si="0"/>
        <v>1545474.1800000002</v>
      </c>
      <c r="L35" s="70">
        <v>240740</v>
      </c>
      <c r="M35" s="3">
        <f t="shared" si="1"/>
        <v>6.4196817313284047</v>
      </c>
    </row>
    <row r="36" spans="1:13" x14ac:dyDescent="0.25">
      <c r="A36" s="7">
        <v>25</v>
      </c>
      <c r="B36" s="69">
        <v>138.77000000000001</v>
      </c>
      <c r="C36" s="69">
        <v>6372.78</v>
      </c>
      <c r="D36" s="69">
        <v>41277.03</v>
      </c>
      <c r="E36" s="69">
        <v>170166.06</v>
      </c>
      <c r="F36" s="69">
        <v>276276.44</v>
      </c>
      <c r="G36" s="69">
        <v>264740.28000000003</v>
      </c>
      <c r="H36" s="69">
        <v>226278.39999999999</v>
      </c>
      <c r="I36" s="69">
        <v>146561.91</v>
      </c>
      <c r="J36" s="69">
        <v>84399.4</v>
      </c>
      <c r="K36" s="69">
        <f t="shared" si="0"/>
        <v>1216211.07</v>
      </c>
      <c r="L36" s="70">
        <v>196145</v>
      </c>
      <c r="M36" s="3">
        <f t="shared" si="1"/>
        <v>6.2005713630222541</v>
      </c>
    </row>
    <row r="37" spans="1:13" x14ac:dyDescent="0.25">
      <c r="A37" s="7">
        <v>24</v>
      </c>
      <c r="B37" s="69">
        <v>685.61</v>
      </c>
      <c r="C37" s="69">
        <v>6570.19</v>
      </c>
      <c r="D37" s="69">
        <v>44161.33</v>
      </c>
      <c r="E37" s="69">
        <v>192949.06</v>
      </c>
      <c r="F37" s="69">
        <v>283236.55</v>
      </c>
      <c r="G37" s="69">
        <v>283709.14</v>
      </c>
      <c r="H37" s="69">
        <v>218171.44</v>
      </c>
      <c r="I37" s="69">
        <v>145744.84</v>
      </c>
      <c r="J37" s="69">
        <v>94567.8</v>
      </c>
      <c r="K37" s="69">
        <f t="shared" si="0"/>
        <v>1269795.9600000002</v>
      </c>
      <c r="L37" s="70">
        <v>205873</v>
      </c>
      <c r="M37" s="3">
        <f t="shared" si="1"/>
        <v>6.1678605742375163</v>
      </c>
    </row>
    <row r="38" spans="1:13" x14ac:dyDescent="0.25">
      <c r="A38" s="7">
        <v>23</v>
      </c>
      <c r="B38" s="69">
        <v>467.77</v>
      </c>
      <c r="C38" s="69">
        <v>13689.46</v>
      </c>
      <c r="D38" s="69">
        <v>65002.03</v>
      </c>
      <c r="E38" s="69">
        <v>224245.14</v>
      </c>
      <c r="F38" s="69">
        <v>266178.77</v>
      </c>
      <c r="G38" s="69">
        <v>245433.55</v>
      </c>
      <c r="H38" s="69">
        <v>167908.06</v>
      </c>
      <c r="I38" s="69">
        <v>131523.35999999999</v>
      </c>
      <c r="J38" s="69">
        <v>80372.2</v>
      </c>
      <c r="K38" s="69">
        <f t="shared" si="0"/>
        <v>1194820.3400000001</v>
      </c>
      <c r="L38" s="70">
        <v>204204</v>
      </c>
      <c r="M38" s="3">
        <f t="shared" si="1"/>
        <v>5.8511113396407515</v>
      </c>
    </row>
    <row r="39" spans="1:13" x14ac:dyDescent="0.25">
      <c r="A39" s="7">
        <v>22</v>
      </c>
      <c r="B39" s="69">
        <v>305.13</v>
      </c>
      <c r="C39" s="69">
        <v>11717.59</v>
      </c>
      <c r="D39" s="69">
        <v>70207.63</v>
      </c>
      <c r="E39" s="69">
        <v>180777.1</v>
      </c>
      <c r="F39" s="69">
        <v>230129.3</v>
      </c>
      <c r="G39" s="69">
        <v>245265.29</v>
      </c>
      <c r="H39" s="69">
        <v>148488.29</v>
      </c>
      <c r="I39" s="69">
        <v>93351.92</v>
      </c>
      <c r="J39" s="69">
        <v>50142.9</v>
      </c>
      <c r="K39" s="69">
        <f t="shared" ref="K39:K62" si="4">SUM(B39:J39)</f>
        <v>1030385.1500000001</v>
      </c>
      <c r="L39" s="70">
        <v>179688</v>
      </c>
      <c r="M39" s="3">
        <f t="shared" si="1"/>
        <v>5.7343014002048003</v>
      </c>
    </row>
    <row r="40" spans="1:13" x14ac:dyDescent="0.25">
      <c r="A40" s="7">
        <v>21</v>
      </c>
      <c r="B40" s="69">
        <v>524.41</v>
      </c>
      <c r="C40" s="69">
        <v>14307.86</v>
      </c>
      <c r="D40" s="69">
        <v>65074.16</v>
      </c>
      <c r="E40" s="69">
        <v>239680.96</v>
      </c>
      <c r="F40" s="69">
        <v>309663.3</v>
      </c>
      <c r="G40" s="69">
        <v>341302.43</v>
      </c>
      <c r="H40" s="69">
        <v>216329.28</v>
      </c>
      <c r="I40" s="69">
        <v>120158.82</v>
      </c>
      <c r="J40" s="69">
        <v>46388.3</v>
      </c>
      <c r="K40" s="69">
        <f t="shared" si="4"/>
        <v>1353429.52</v>
      </c>
      <c r="L40" s="70">
        <v>233768</v>
      </c>
      <c r="M40" s="3">
        <f t="shared" si="1"/>
        <v>5.7896269805961467</v>
      </c>
    </row>
    <row r="41" spans="1:13" x14ac:dyDescent="0.25">
      <c r="A41" s="7">
        <v>20</v>
      </c>
      <c r="B41" s="69">
        <v>630.04</v>
      </c>
      <c r="C41" s="69">
        <v>9617.82</v>
      </c>
      <c r="D41" s="69">
        <v>52024.98</v>
      </c>
      <c r="E41" s="69">
        <v>194944.14</v>
      </c>
      <c r="F41" s="69">
        <v>238797.11</v>
      </c>
      <c r="G41" s="69">
        <v>283068.52</v>
      </c>
      <c r="H41" s="69">
        <v>200055.88</v>
      </c>
      <c r="I41" s="69">
        <v>129447.66</v>
      </c>
      <c r="J41" s="69">
        <v>57772</v>
      </c>
      <c r="K41" s="69">
        <f t="shared" si="4"/>
        <v>1166358.1499999999</v>
      </c>
      <c r="L41" s="70">
        <v>196197</v>
      </c>
      <c r="M41" s="3">
        <f t="shared" si="1"/>
        <v>5.944831725255737</v>
      </c>
    </row>
    <row r="42" spans="1:13" x14ac:dyDescent="0.25">
      <c r="A42" s="7">
        <v>19</v>
      </c>
      <c r="B42" s="69">
        <v>784.93</v>
      </c>
      <c r="C42" s="69">
        <v>23538.38</v>
      </c>
      <c r="D42" s="69">
        <v>127846.34</v>
      </c>
      <c r="E42" s="69">
        <v>284563.52</v>
      </c>
      <c r="F42" s="69">
        <v>327552.23</v>
      </c>
      <c r="G42" s="69">
        <v>318807.98</v>
      </c>
      <c r="H42" s="69">
        <v>211026.58</v>
      </c>
      <c r="I42" s="69">
        <v>149002.5</v>
      </c>
      <c r="J42" s="69">
        <v>55936.9</v>
      </c>
      <c r="K42" s="69">
        <f t="shared" si="4"/>
        <v>1499059.3599999999</v>
      </c>
      <c r="L42" s="70">
        <v>266931</v>
      </c>
      <c r="M42" s="3">
        <f t="shared" si="1"/>
        <v>5.6159058333426985</v>
      </c>
    </row>
    <row r="43" spans="1:13" x14ac:dyDescent="0.25">
      <c r="A43" s="7">
        <v>18</v>
      </c>
      <c r="B43" s="69">
        <v>1310.32</v>
      </c>
      <c r="C43" s="69">
        <v>17570.78</v>
      </c>
      <c r="D43" s="69">
        <v>96128.36</v>
      </c>
      <c r="E43" s="69">
        <v>243818.54</v>
      </c>
      <c r="F43" s="69">
        <v>276816.11</v>
      </c>
      <c r="G43" s="69">
        <v>245506.43</v>
      </c>
      <c r="H43" s="69">
        <v>143683.95000000001</v>
      </c>
      <c r="I43" s="69">
        <v>79043.42</v>
      </c>
      <c r="J43" s="69">
        <v>25884.9</v>
      </c>
      <c r="K43" s="69">
        <f t="shared" si="4"/>
        <v>1129762.8099999998</v>
      </c>
      <c r="L43" s="70">
        <v>206121</v>
      </c>
      <c r="M43" s="3">
        <f t="shared" si="1"/>
        <v>5.4810660243255169</v>
      </c>
    </row>
    <row r="44" spans="1:13" x14ac:dyDescent="0.25">
      <c r="A44" s="7">
        <v>17</v>
      </c>
      <c r="B44" s="69">
        <v>1003.63</v>
      </c>
      <c r="C44" s="69">
        <v>19931.41</v>
      </c>
      <c r="D44" s="69">
        <v>115824.78</v>
      </c>
      <c r="E44" s="69">
        <v>320589.51</v>
      </c>
      <c r="F44" s="69">
        <v>436666.11</v>
      </c>
      <c r="G44" s="69">
        <v>341117.3</v>
      </c>
      <c r="H44" s="69">
        <v>171186.39</v>
      </c>
      <c r="I44" s="69">
        <v>78715.66</v>
      </c>
      <c r="J44" s="69">
        <v>29009.3</v>
      </c>
      <c r="K44" s="69">
        <f t="shared" si="4"/>
        <v>1514044.0899999999</v>
      </c>
      <c r="L44" s="70">
        <v>278227</v>
      </c>
      <c r="M44" s="3">
        <f t="shared" si="1"/>
        <v>5.4417583124570941</v>
      </c>
    </row>
    <row r="45" spans="1:13" x14ac:dyDescent="0.25">
      <c r="A45" s="7">
        <v>16</v>
      </c>
      <c r="B45" s="69">
        <v>1182.74</v>
      </c>
      <c r="C45" s="69">
        <v>23897.41</v>
      </c>
      <c r="D45" s="69">
        <v>108372.5</v>
      </c>
      <c r="E45" s="69">
        <v>299450.78999999998</v>
      </c>
      <c r="F45" s="69">
        <v>389178.78</v>
      </c>
      <c r="G45" s="69">
        <v>304997.03000000003</v>
      </c>
      <c r="H45" s="69">
        <v>154896.10999999999</v>
      </c>
      <c r="I45" s="69">
        <v>66917.06</v>
      </c>
      <c r="J45" s="69">
        <v>21725.7</v>
      </c>
      <c r="K45" s="69">
        <f t="shared" si="4"/>
        <v>1370618.1199999999</v>
      </c>
      <c r="L45" s="70">
        <v>255686</v>
      </c>
      <c r="M45" s="3">
        <f t="shared" si="1"/>
        <v>5.360552083414813</v>
      </c>
    </row>
    <row r="46" spans="1:13" x14ac:dyDescent="0.25">
      <c r="A46" s="7">
        <v>15</v>
      </c>
      <c r="B46" s="69">
        <v>1902.24</v>
      </c>
      <c r="C46" s="69">
        <v>18783.96</v>
      </c>
      <c r="D46" s="69">
        <v>92418.58</v>
      </c>
      <c r="E46" s="69">
        <v>242866.6</v>
      </c>
      <c r="F46" s="69">
        <v>323132.86</v>
      </c>
      <c r="G46" s="69">
        <v>257676.56</v>
      </c>
      <c r="H46" s="69">
        <v>130846.98</v>
      </c>
      <c r="I46" s="69">
        <v>54305</v>
      </c>
      <c r="J46" s="69">
        <v>18562.7</v>
      </c>
      <c r="K46" s="69">
        <f t="shared" si="4"/>
        <v>1140495.48</v>
      </c>
      <c r="L46" s="70">
        <v>211695</v>
      </c>
      <c r="M46" s="3">
        <f t="shared" si="1"/>
        <v>5.3874464677956491</v>
      </c>
    </row>
    <row r="47" spans="1:13" x14ac:dyDescent="0.25">
      <c r="A47" s="7">
        <v>14</v>
      </c>
      <c r="B47" s="69">
        <v>870.8</v>
      </c>
      <c r="C47" s="69">
        <v>8944.01</v>
      </c>
      <c r="D47" s="69">
        <v>45086.29</v>
      </c>
      <c r="E47" s="69">
        <v>176166.99</v>
      </c>
      <c r="F47" s="69">
        <v>266146</v>
      </c>
      <c r="G47" s="69">
        <v>201797.96</v>
      </c>
      <c r="H47" s="69">
        <v>95602.74</v>
      </c>
      <c r="I47" s="69">
        <v>38097.1</v>
      </c>
      <c r="J47" s="69">
        <v>5651.1</v>
      </c>
      <c r="K47" s="69">
        <f t="shared" si="4"/>
        <v>838362.98999999987</v>
      </c>
      <c r="L47" s="70">
        <v>153850</v>
      </c>
      <c r="M47" s="3">
        <f t="shared" si="1"/>
        <v>5.4492232044198889</v>
      </c>
    </row>
    <row r="48" spans="1:13" x14ac:dyDescent="0.25">
      <c r="A48" s="8" t="s">
        <v>45</v>
      </c>
      <c r="B48" s="69">
        <f t="shared" ref="B48:J48" si="5">SUM(B35:B47)</f>
        <v>10491.71</v>
      </c>
      <c r="C48" s="69">
        <f t="shared" si="5"/>
        <v>180890.88</v>
      </c>
      <c r="D48" s="69">
        <f t="shared" si="5"/>
        <v>957743.55999999994</v>
      </c>
      <c r="E48" s="69">
        <f t="shared" si="5"/>
        <v>2949336.7</v>
      </c>
      <c r="F48" s="69">
        <f t="shared" si="5"/>
        <v>3925156.0799999996</v>
      </c>
      <c r="G48" s="69">
        <f t="shared" si="5"/>
        <v>3718120.93</v>
      </c>
      <c r="H48" s="69">
        <f t="shared" si="5"/>
        <v>2388468.6300000004</v>
      </c>
      <c r="I48" s="69">
        <f t="shared" si="5"/>
        <v>1455715.7900000003</v>
      </c>
      <c r="J48" s="69">
        <f t="shared" si="5"/>
        <v>682892.94000000006</v>
      </c>
      <c r="K48" s="69">
        <f t="shared" si="4"/>
        <v>16268817.220000001</v>
      </c>
      <c r="L48" s="70">
        <f>SUM(L35:L47)</f>
        <v>2829125</v>
      </c>
      <c r="M48" s="3">
        <f t="shared" si="1"/>
        <v>5.7504766385366501</v>
      </c>
    </row>
    <row r="49" spans="1:13" x14ac:dyDescent="0.25">
      <c r="A49" s="7">
        <v>13</v>
      </c>
      <c r="B49" s="69">
        <v>480.89</v>
      </c>
      <c r="C49" s="69">
        <v>15631.29</v>
      </c>
      <c r="D49" s="69">
        <v>94647.39</v>
      </c>
      <c r="E49" s="69">
        <v>300324.86</v>
      </c>
      <c r="F49" s="69">
        <v>378296.35</v>
      </c>
      <c r="G49" s="69">
        <v>298969.33</v>
      </c>
      <c r="H49" s="69">
        <v>123522.98</v>
      </c>
      <c r="I49" s="69">
        <v>44618.83</v>
      </c>
      <c r="J49" s="69">
        <v>6702.1</v>
      </c>
      <c r="K49" s="69">
        <f t="shared" si="4"/>
        <v>1263194.0200000003</v>
      </c>
      <c r="L49" s="70">
        <v>236432</v>
      </c>
      <c r="M49" s="3">
        <f t="shared" si="1"/>
        <v>5.3427371083440489</v>
      </c>
    </row>
    <row r="50" spans="1:13" x14ac:dyDescent="0.25">
      <c r="A50" s="7">
        <v>12</v>
      </c>
      <c r="B50" s="69">
        <v>460.8</v>
      </c>
      <c r="C50" s="69">
        <v>21420.73</v>
      </c>
      <c r="D50" s="69">
        <v>129416.55</v>
      </c>
      <c r="E50" s="69">
        <v>333900.99</v>
      </c>
      <c r="F50" s="69">
        <v>369724.27</v>
      </c>
      <c r="G50" s="69">
        <v>213851.33</v>
      </c>
      <c r="H50" s="69">
        <v>88427.7</v>
      </c>
      <c r="I50" s="69">
        <v>35712.65</v>
      </c>
      <c r="J50" s="69">
        <v>9519.2999999999993</v>
      </c>
      <c r="K50" s="69">
        <f t="shared" si="4"/>
        <v>1202434.32</v>
      </c>
      <c r="L50" s="70">
        <v>236782</v>
      </c>
      <c r="M50" s="3">
        <f t="shared" si="1"/>
        <v>5.0782336495172782</v>
      </c>
    </row>
    <row r="51" spans="1:13" x14ac:dyDescent="0.25">
      <c r="A51" s="7">
        <v>11</v>
      </c>
      <c r="B51" s="69">
        <v>181.6</v>
      </c>
      <c r="C51" s="69">
        <v>15607</v>
      </c>
      <c r="D51" s="69">
        <v>109870.31</v>
      </c>
      <c r="E51" s="69">
        <v>327261.62</v>
      </c>
      <c r="F51" s="69">
        <v>345354.46</v>
      </c>
      <c r="G51" s="69">
        <v>189258.83</v>
      </c>
      <c r="H51" s="69">
        <v>52939</v>
      </c>
      <c r="I51" s="69">
        <v>10392.1</v>
      </c>
      <c r="J51" s="69">
        <v>1194.2</v>
      </c>
      <c r="K51" s="69">
        <f t="shared" si="4"/>
        <v>1052059.1199999999</v>
      </c>
      <c r="L51" s="70">
        <v>210159</v>
      </c>
      <c r="M51" s="3">
        <f t="shared" si="1"/>
        <v>5.0060150647842816</v>
      </c>
    </row>
    <row r="52" spans="1:13" x14ac:dyDescent="0.25">
      <c r="A52" s="7">
        <v>10</v>
      </c>
      <c r="B52" s="69">
        <v>1050.5999999999999</v>
      </c>
      <c r="C52" s="69">
        <v>28858.6</v>
      </c>
      <c r="D52" s="69">
        <v>176173.48</v>
      </c>
      <c r="E52" s="69">
        <v>369693.37</v>
      </c>
      <c r="F52" s="69">
        <v>391837.06</v>
      </c>
      <c r="G52" s="69">
        <v>196860.47</v>
      </c>
      <c r="H52" s="69">
        <v>50908.4</v>
      </c>
      <c r="I52" s="69">
        <v>9175.1</v>
      </c>
      <c r="J52" s="69">
        <v>1330.4</v>
      </c>
      <c r="K52" s="69">
        <f t="shared" si="4"/>
        <v>1225887.48</v>
      </c>
      <c r="L52" s="70">
        <v>252125</v>
      </c>
      <c r="M52" s="3">
        <f t="shared" si="1"/>
        <v>4.8622210411502227</v>
      </c>
    </row>
    <row r="53" spans="1:13" x14ac:dyDescent="0.25">
      <c r="A53" s="7">
        <v>9</v>
      </c>
      <c r="B53" s="69">
        <v>380.4</v>
      </c>
      <c r="C53" s="69">
        <v>21350.400000000001</v>
      </c>
      <c r="D53" s="69">
        <v>154820.42000000001</v>
      </c>
      <c r="E53" s="69">
        <v>379157.98</v>
      </c>
      <c r="F53" s="69">
        <v>390432.64</v>
      </c>
      <c r="G53" s="69">
        <v>178450.56</v>
      </c>
      <c r="H53" s="69">
        <v>32649.599999999999</v>
      </c>
      <c r="I53" s="69">
        <v>3154.3</v>
      </c>
      <c r="J53" s="69">
        <v>179.5</v>
      </c>
      <c r="K53" s="69">
        <f t="shared" si="4"/>
        <v>1160575.8</v>
      </c>
      <c r="L53" s="70">
        <v>238715</v>
      </c>
      <c r="M53" s="3">
        <f t="shared" si="1"/>
        <v>4.8617631904153491</v>
      </c>
    </row>
    <row r="54" spans="1:13" x14ac:dyDescent="0.25">
      <c r="A54" s="7">
        <v>8</v>
      </c>
      <c r="B54" s="69">
        <v>368.7</v>
      </c>
      <c r="C54" s="69">
        <v>14307.7</v>
      </c>
      <c r="D54" s="69">
        <v>100694.39999999999</v>
      </c>
      <c r="E54" s="69">
        <v>314463.68</v>
      </c>
      <c r="F54" s="69">
        <v>318450.18</v>
      </c>
      <c r="G54" s="69">
        <v>126410.17</v>
      </c>
      <c r="H54" s="69">
        <v>18166</v>
      </c>
      <c r="I54" s="69">
        <v>1094.2</v>
      </c>
      <c r="J54" s="69">
        <v>18.899999999999999</v>
      </c>
      <c r="K54" s="69">
        <f t="shared" si="4"/>
        <v>893973.92999999993</v>
      </c>
      <c r="L54" s="70">
        <v>183551</v>
      </c>
      <c r="M54" s="3">
        <f t="shared" si="1"/>
        <v>4.8704388970912715</v>
      </c>
    </row>
    <row r="55" spans="1:13" x14ac:dyDescent="0.25">
      <c r="A55" s="7">
        <v>7</v>
      </c>
      <c r="B55" s="69">
        <v>247.3</v>
      </c>
      <c r="C55" s="69">
        <v>11277</v>
      </c>
      <c r="D55" s="69">
        <v>87329.16</v>
      </c>
      <c r="E55" s="69">
        <v>307056.21999999997</v>
      </c>
      <c r="F55" s="69">
        <v>332993.36</v>
      </c>
      <c r="G55" s="69">
        <v>131595.24</v>
      </c>
      <c r="H55" s="69">
        <v>20888.900000000001</v>
      </c>
      <c r="I55" s="69">
        <v>2405.1</v>
      </c>
      <c r="J55" s="69">
        <v>254</v>
      </c>
      <c r="K55" s="69">
        <f t="shared" si="4"/>
        <v>894046.28</v>
      </c>
      <c r="L55" s="70">
        <v>180721</v>
      </c>
      <c r="M55" s="3">
        <f t="shared" si="1"/>
        <v>4.9471078623956268</v>
      </c>
    </row>
    <row r="56" spans="1:13" x14ac:dyDescent="0.25">
      <c r="A56" s="7">
        <v>6</v>
      </c>
      <c r="B56" s="69">
        <v>1995</v>
      </c>
      <c r="C56" s="69">
        <v>39718.6</v>
      </c>
      <c r="D56" s="69">
        <v>124660.89</v>
      </c>
      <c r="E56" s="69">
        <v>295287.77</v>
      </c>
      <c r="F56" s="69">
        <v>325475.96000000002</v>
      </c>
      <c r="G56" s="69">
        <v>159230.18</v>
      </c>
      <c r="H56" s="69">
        <v>35402.800000000003</v>
      </c>
      <c r="I56" s="69">
        <v>5009.5</v>
      </c>
      <c r="J56" s="69">
        <v>903.9</v>
      </c>
      <c r="K56" s="69">
        <f t="shared" si="4"/>
        <v>987684.6</v>
      </c>
      <c r="L56" s="70">
        <v>205685</v>
      </c>
      <c r="M56" s="3">
        <f t="shared" si="1"/>
        <v>4.8019281911661036</v>
      </c>
    </row>
    <row r="57" spans="1:13" x14ac:dyDescent="0.25">
      <c r="A57" s="7">
        <v>5</v>
      </c>
      <c r="B57" s="69">
        <v>835.1</v>
      </c>
      <c r="C57" s="69">
        <v>10880</v>
      </c>
      <c r="D57" s="69">
        <v>76753.86</v>
      </c>
      <c r="E57" s="69">
        <v>243511.48</v>
      </c>
      <c r="F57" s="69">
        <v>313536.71000000002</v>
      </c>
      <c r="G57" s="69">
        <v>169537.47</v>
      </c>
      <c r="H57" s="69">
        <v>39646.300000000003</v>
      </c>
      <c r="I57" s="69">
        <v>6737.9</v>
      </c>
      <c r="J57" s="69">
        <v>1117.4000000000001</v>
      </c>
      <c r="K57" s="69">
        <f t="shared" si="4"/>
        <v>862556.22000000009</v>
      </c>
      <c r="L57" s="70">
        <v>169452</v>
      </c>
      <c r="M57" s="3">
        <f t="shared" si="1"/>
        <v>5.0902687486721909</v>
      </c>
    </row>
    <row r="58" spans="1:13" x14ac:dyDescent="0.25">
      <c r="A58" s="7">
        <v>4</v>
      </c>
      <c r="B58" s="69">
        <v>699.9</v>
      </c>
      <c r="C58" s="69">
        <v>13084.4</v>
      </c>
      <c r="D58" s="69">
        <v>79291.14</v>
      </c>
      <c r="E58" s="69">
        <v>261432.63</v>
      </c>
      <c r="F58" s="69">
        <v>347191.43</v>
      </c>
      <c r="G58" s="69">
        <v>181429.34</v>
      </c>
      <c r="H58" s="69">
        <v>42782.6</v>
      </c>
      <c r="I58" s="69">
        <v>7982.9</v>
      </c>
      <c r="J58" s="69">
        <v>1834.6</v>
      </c>
      <c r="K58" s="69">
        <f t="shared" si="4"/>
        <v>935728.94</v>
      </c>
      <c r="L58" s="70">
        <v>183821</v>
      </c>
      <c r="M58" s="3">
        <f t="shared" si="1"/>
        <v>5.0904354779921768</v>
      </c>
    </row>
    <row r="59" spans="1:13" x14ac:dyDescent="0.25">
      <c r="A59" s="7">
        <v>3</v>
      </c>
      <c r="B59" s="69">
        <v>551.70000000000005</v>
      </c>
      <c r="C59" s="69">
        <v>9563.7999999999993</v>
      </c>
      <c r="D59" s="69">
        <v>60643.42</v>
      </c>
      <c r="E59" s="69">
        <v>190652.67</v>
      </c>
      <c r="F59" s="69">
        <v>230851.97</v>
      </c>
      <c r="G59" s="69">
        <v>108453.44</v>
      </c>
      <c r="H59" s="69">
        <v>23663.4</v>
      </c>
      <c r="I59" s="69">
        <v>4558.5</v>
      </c>
      <c r="J59" s="69">
        <v>740.1</v>
      </c>
      <c r="K59" s="69">
        <f t="shared" si="4"/>
        <v>629679</v>
      </c>
      <c r="L59" s="70">
        <v>126058</v>
      </c>
      <c r="M59" s="3">
        <f t="shared" si="1"/>
        <v>4.9951530247981086</v>
      </c>
    </row>
    <row r="60" spans="1:13" x14ac:dyDescent="0.25">
      <c r="A60" s="7">
        <v>2</v>
      </c>
      <c r="B60" s="69">
        <v>839.2</v>
      </c>
      <c r="C60" s="69">
        <v>16413.099999999999</v>
      </c>
      <c r="D60" s="69">
        <v>101140.9</v>
      </c>
      <c r="E60" s="69">
        <v>239571.77</v>
      </c>
      <c r="F60" s="69">
        <v>219240.44</v>
      </c>
      <c r="G60" s="69">
        <v>100380.39</v>
      </c>
      <c r="H60" s="69">
        <v>25650.199999999997</v>
      </c>
      <c r="I60" s="69">
        <v>4782.5</v>
      </c>
      <c r="J60" s="69">
        <v>639.4</v>
      </c>
      <c r="K60" s="69">
        <f>SUM(B60:J60)</f>
        <v>708657.89999999991</v>
      </c>
      <c r="L60" s="70">
        <v>148194</v>
      </c>
      <c r="M60" s="3">
        <f t="shared" si="1"/>
        <v>4.7819608081298828</v>
      </c>
    </row>
    <row r="61" spans="1:13" x14ac:dyDescent="0.25">
      <c r="A61" s="7">
        <v>1</v>
      </c>
      <c r="B61" s="71">
        <v>0</v>
      </c>
      <c r="C61" s="71">
        <v>0</v>
      </c>
      <c r="D61" s="71">
        <v>0</v>
      </c>
      <c r="E61" s="71">
        <v>0</v>
      </c>
      <c r="F61" s="71">
        <v>0</v>
      </c>
      <c r="G61" s="71">
        <v>0</v>
      </c>
      <c r="H61" s="71">
        <v>0</v>
      </c>
      <c r="I61" s="71">
        <v>0</v>
      </c>
      <c r="J61" s="71">
        <v>0</v>
      </c>
      <c r="K61" s="71">
        <f>SUM(B61:J61)</f>
        <v>0</v>
      </c>
      <c r="L61" s="71">
        <v>0</v>
      </c>
      <c r="M61" s="51">
        <f t="shared" si="1"/>
        <v>0</v>
      </c>
    </row>
    <row r="62" spans="1:13" x14ac:dyDescent="0.25">
      <c r="A62" s="8" t="s">
        <v>42</v>
      </c>
      <c r="B62" s="69">
        <f t="shared" ref="B62:J62" si="6">SUM(B49:B61)</f>
        <v>8091.19</v>
      </c>
      <c r="C62" s="69">
        <f t="shared" si="6"/>
        <v>218112.61999999997</v>
      </c>
      <c r="D62" s="69">
        <f t="shared" si="6"/>
        <v>1295441.9199999999</v>
      </c>
      <c r="E62" s="69">
        <f t="shared" si="6"/>
        <v>3562315.0399999996</v>
      </c>
      <c r="F62" s="69">
        <f t="shared" si="6"/>
        <v>3963384.8300000005</v>
      </c>
      <c r="G62" s="69">
        <f t="shared" si="6"/>
        <v>2054426.7499999998</v>
      </c>
      <c r="H62" s="69">
        <f t="shared" si="6"/>
        <v>554647.87999999989</v>
      </c>
      <c r="I62" s="69">
        <f t="shared" si="6"/>
        <v>135623.58000000002</v>
      </c>
      <c r="J62" s="69">
        <f t="shared" si="6"/>
        <v>24433.800000000003</v>
      </c>
      <c r="K62" s="69">
        <f t="shared" si="4"/>
        <v>11816477.610000001</v>
      </c>
      <c r="L62" s="70">
        <f>SUM(L49:L61)</f>
        <v>2371695</v>
      </c>
      <c r="M62" s="69">
        <f>IFERROR((K62/L62),0)</f>
        <v>4.9822922466843336</v>
      </c>
    </row>
    <row r="63" spans="1:13" x14ac:dyDescent="0.25">
      <c r="A63" s="8" t="s">
        <v>46</v>
      </c>
      <c r="B63" s="13">
        <v>44350.159999999996</v>
      </c>
      <c r="C63" s="13">
        <v>928899.65</v>
      </c>
      <c r="D63" s="13">
        <v>5188544.0599999996</v>
      </c>
      <c r="E63" s="13">
        <v>14860617.17</v>
      </c>
      <c r="F63" s="13">
        <v>19486508.699999999</v>
      </c>
      <c r="G63" s="13">
        <v>14149416.84</v>
      </c>
      <c r="H63" s="13">
        <v>6972309.3899999997</v>
      </c>
      <c r="I63" s="13">
        <v>3185181.3700000006</v>
      </c>
      <c r="J63" s="13">
        <v>1273692.9500000002</v>
      </c>
      <c r="K63" s="13">
        <v>66089520.289999999</v>
      </c>
      <c r="L63" s="12">
        <v>12276317</v>
      </c>
      <c r="M63" s="13">
        <v>5.3834973705876115</v>
      </c>
    </row>
    <row r="64" spans="1:13" ht="15.75" thickBot="1" x14ac:dyDescent="0.3">
      <c r="A64" s="52"/>
      <c r="B64" s="53"/>
      <c r="C64" s="53"/>
      <c r="D64" s="53"/>
      <c r="E64" s="53"/>
      <c r="F64" s="53"/>
      <c r="G64" s="53"/>
      <c r="H64" s="53"/>
      <c r="I64" s="53"/>
      <c r="J64" s="53"/>
      <c r="K64" s="54"/>
      <c r="L64" s="53"/>
      <c r="M64" s="55"/>
    </row>
    <row r="65" spans="1:15" ht="15.75" thickBot="1" x14ac:dyDescent="0.3">
      <c r="A65" s="212" t="s">
        <v>28</v>
      </c>
      <c r="B65" s="213"/>
      <c r="C65" s="213"/>
      <c r="D65" s="213"/>
      <c r="E65" s="213"/>
      <c r="F65" s="213"/>
      <c r="G65" s="213"/>
      <c r="H65" s="213"/>
      <c r="I65" s="213"/>
      <c r="J65" s="213"/>
      <c r="K65" s="213"/>
      <c r="L65" s="213"/>
      <c r="M65" s="214"/>
    </row>
    <row r="66" spans="1:15" ht="15.75" thickBot="1" x14ac:dyDescent="0.3">
      <c r="A66" s="37" t="s">
        <v>14</v>
      </c>
      <c r="B66" s="34" t="s">
        <v>29</v>
      </c>
      <c r="C66" s="35" t="s">
        <v>30</v>
      </c>
      <c r="D66" s="35" t="s">
        <v>31</v>
      </c>
      <c r="E66" s="35" t="s">
        <v>32</v>
      </c>
      <c r="F66" s="35" t="s">
        <v>33</v>
      </c>
      <c r="G66" s="35" t="s">
        <v>34</v>
      </c>
      <c r="H66" s="35" t="s">
        <v>35</v>
      </c>
      <c r="I66" s="35" t="s">
        <v>36</v>
      </c>
      <c r="J66" s="35" t="s">
        <v>37</v>
      </c>
      <c r="K66" s="36" t="s">
        <v>38</v>
      </c>
      <c r="L66" s="35" t="s">
        <v>25</v>
      </c>
      <c r="M66" s="33" t="s">
        <v>39</v>
      </c>
    </row>
    <row r="67" spans="1:15" x14ac:dyDescent="0.25">
      <c r="A67" s="59" t="s">
        <v>11</v>
      </c>
      <c r="B67" s="39">
        <f>'2014'!B18</f>
        <v>19028.829999999998</v>
      </c>
      <c r="C67" s="39">
        <f>'2014'!C18</f>
        <v>320498.11</v>
      </c>
      <c r="D67" s="39">
        <f>'2014'!D18</f>
        <v>1678055.3800000001</v>
      </c>
      <c r="E67" s="39">
        <f>'2014'!E18</f>
        <v>4483407.78</v>
      </c>
      <c r="F67" s="39">
        <f>'2014'!F18</f>
        <v>6510668.2800000003</v>
      </c>
      <c r="G67" s="39">
        <f>'2014'!G18</f>
        <v>5068323.6099999994</v>
      </c>
      <c r="H67" s="39">
        <f>'2014'!H18</f>
        <v>2478605.67</v>
      </c>
      <c r="I67" s="39">
        <f>'2014'!I18</f>
        <v>1144079.98</v>
      </c>
      <c r="J67" s="39">
        <f>'2014'!J18</f>
        <v>386989.05999999994</v>
      </c>
      <c r="K67" s="39">
        <f>'2014'!K18</f>
        <v>22089656.700000003</v>
      </c>
      <c r="L67" s="56">
        <f>'2014'!L18</f>
        <v>4079519</v>
      </c>
      <c r="M67" s="43">
        <f>'2014'!M18</f>
        <v>5.4147699030204306</v>
      </c>
    </row>
    <row r="68" spans="1:15" x14ac:dyDescent="0.25">
      <c r="A68" s="25" t="s">
        <v>17</v>
      </c>
      <c r="B68" s="3">
        <f>'2014'!B32</f>
        <v>13326.979999999998</v>
      </c>
      <c r="C68" s="3">
        <f>'2014'!C32</f>
        <v>172903.47</v>
      </c>
      <c r="D68" s="3">
        <f>'2014'!D32</f>
        <v>1231343.58</v>
      </c>
      <c r="E68" s="3">
        <f>'2014'!E32</f>
        <v>3958174.3000000003</v>
      </c>
      <c r="F68" s="3">
        <f>'2014'!F32</f>
        <v>5819199.4899999993</v>
      </c>
      <c r="G68" s="3">
        <f>'2014'!G32</f>
        <v>4106862.42</v>
      </c>
      <c r="H68" s="3">
        <f>'2014'!H32</f>
        <v>1422495.49</v>
      </c>
      <c r="I68" s="3">
        <f>'2014'!I32</f>
        <v>405832.29</v>
      </c>
      <c r="J68" s="3">
        <f>'2014'!J32</f>
        <v>53169.7</v>
      </c>
      <c r="K68" s="3">
        <f>'2014'!K32</f>
        <v>17183307.719999999</v>
      </c>
      <c r="L68" s="10">
        <f>'2014'!L32</f>
        <v>3246385</v>
      </c>
      <c r="M68" s="44">
        <f>'2014'!M32</f>
        <v>5.2930591165249963</v>
      </c>
      <c r="O68" s="66"/>
    </row>
    <row r="69" spans="1:15" x14ac:dyDescent="0.25">
      <c r="A69" s="25" t="s">
        <v>10</v>
      </c>
      <c r="B69" s="3">
        <f>'2014'!B46</f>
        <v>17556.129999999997</v>
      </c>
      <c r="C69" s="3">
        <f>'2014'!C46</f>
        <v>327334.64999999997</v>
      </c>
      <c r="D69" s="3">
        <f>'2014'!D46</f>
        <v>2026835.1199999999</v>
      </c>
      <c r="E69" s="3">
        <f>'2014'!E46</f>
        <v>4689820.63</v>
      </c>
      <c r="F69" s="3">
        <f>'2014'!F46</f>
        <v>4678752.09</v>
      </c>
      <c r="G69" s="3">
        <f>'2014'!G46</f>
        <v>3255485.4099999997</v>
      </c>
      <c r="H69" s="3">
        <f>'2014'!H46</f>
        <v>1407884.1099999999</v>
      </c>
      <c r="I69" s="3">
        <f>'2014'!I46</f>
        <v>455463.95999999996</v>
      </c>
      <c r="J69" s="3">
        <f>'2014'!J46</f>
        <v>106148.33</v>
      </c>
      <c r="K69" s="3">
        <f>'2014'!K46</f>
        <v>16965280.429999996</v>
      </c>
      <c r="L69" s="10">
        <f>'2014'!L46</f>
        <v>3421059</v>
      </c>
      <c r="M69" s="44">
        <f>'2014'!M46</f>
        <v>4.9590727403415134</v>
      </c>
    </row>
    <row r="70" spans="1:15" ht="15.75" thickBot="1" x14ac:dyDescent="0.3">
      <c r="A70" s="29" t="s">
        <v>9</v>
      </c>
      <c r="B70" s="42">
        <f>'2014'!B60</f>
        <v>10252.310000000003</v>
      </c>
      <c r="C70" s="42">
        <f>'2014'!C60</f>
        <v>155682.96000000002</v>
      </c>
      <c r="D70" s="42">
        <f>'2014'!D60</f>
        <v>1084900.0999999999</v>
      </c>
      <c r="E70" s="42">
        <f>'2014'!E60</f>
        <v>3244363.81</v>
      </c>
      <c r="F70" s="42">
        <f>'2014'!F60</f>
        <v>4349667.0999999996</v>
      </c>
      <c r="G70" s="42">
        <f>'2014'!G60</f>
        <v>3411238.54</v>
      </c>
      <c r="H70" s="42">
        <f>'2014'!H60</f>
        <v>1598761.47</v>
      </c>
      <c r="I70" s="42">
        <f>'2014'!I60</f>
        <v>678986.40999999992</v>
      </c>
      <c r="J70" s="42">
        <f>'2014'!J60</f>
        <v>121327.72999999998</v>
      </c>
      <c r="K70" s="42">
        <f>'2014'!K60</f>
        <v>14655180.430000002</v>
      </c>
      <c r="L70" s="57">
        <f>'2014'!L60</f>
        <v>2709979</v>
      </c>
      <c r="M70" s="45">
        <f>'2014'!M60</f>
        <v>5.4078575627338816</v>
      </c>
    </row>
    <row r="71" spans="1:15" x14ac:dyDescent="0.25">
      <c r="A71" s="8" t="s">
        <v>47</v>
      </c>
      <c r="B71" s="13">
        <f>SUM(B67:B70)</f>
        <v>60164.25</v>
      </c>
      <c r="C71" s="13">
        <f t="shared" ref="C71:L71" si="7">SUM(C67:C70)</f>
        <v>976419.19</v>
      </c>
      <c r="D71" s="13">
        <f t="shared" si="7"/>
        <v>6021134.1799999997</v>
      </c>
      <c r="E71" s="13">
        <f t="shared" si="7"/>
        <v>16375766.520000001</v>
      </c>
      <c r="F71" s="13">
        <f t="shared" si="7"/>
        <v>21358286.960000001</v>
      </c>
      <c r="G71" s="13">
        <f t="shared" si="7"/>
        <v>15841909.98</v>
      </c>
      <c r="H71" s="13">
        <f t="shared" si="7"/>
        <v>6907746.7399999993</v>
      </c>
      <c r="I71" s="13">
        <f t="shared" si="7"/>
        <v>2684362.6399999997</v>
      </c>
      <c r="J71" s="13">
        <f t="shared" si="7"/>
        <v>667634.81999999995</v>
      </c>
      <c r="K71" s="13">
        <f t="shared" si="7"/>
        <v>70893425.280000001</v>
      </c>
      <c r="L71" s="13">
        <f t="shared" si="7"/>
        <v>13456942</v>
      </c>
      <c r="M71" s="13">
        <f>K71/L71</f>
        <v>5.2681675584244925</v>
      </c>
    </row>
    <row r="72" spans="1:15" ht="15.75" thickBot="1" x14ac:dyDescent="0.3">
      <c r="A72" s="58"/>
      <c r="B72" s="60"/>
      <c r="C72" s="60"/>
      <c r="D72" s="60"/>
      <c r="E72" s="60"/>
      <c r="F72" s="60"/>
      <c r="G72" s="60"/>
      <c r="H72" s="60"/>
      <c r="I72" s="60"/>
      <c r="J72" s="60"/>
      <c r="K72" s="60"/>
      <c r="L72" s="61"/>
      <c r="M72" s="62"/>
    </row>
    <row r="73" spans="1:15" ht="15.75" thickBot="1" x14ac:dyDescent="0.3">
      <c r="A73" s="212" t="s">
        <v>40</v>
      </c>
      <c r="B73" s="213"/>
      <c r="C73" s="213"/>
      <c r="D73" s="213"/>
      <c r="E73" s="213"/>
      <c r="F73" s="213"/>
      <c r="G73" s="213"/>
      <c r="H73" s="213"/>
      <c r="I73" s="213"/>
      <c r="J73" s="213"/>
      <c r="K73" s="213"/>
      <c r="L73" s="213"/>
      <c r="M73" s="214"/>
    </row>
    <row r="74" spans="1:15" ht="15.75" thickBot="1" x14ac:dyDescent="0.3">
      <c r="A74" s="37" t="s">
        <v>14</v>
      </c>
      <c r="B74" s="34" t="s">
        <v>29</v>
      </c>
      <c r="C74" s="35" t="s">
        <v>30</v>
      </c>
      <c r="D74" s="35" t="s">
        <v>31</v>
      </c>
      <c r="E74" s="35" t="s">
        <v>32</v>
      </c>
      <c r="F74" s="35" t="s">
        <v>33</v>
      </c>
      <c r="G74" s="35" t="s">
        <v>34</v>
      </c>
      <c r="H74" s="35" t="s">
        <v>35</v>
      </c>
      <c r="I74" s="35" t="s">
        <v>36</v>
      </c>
      <c r="J74" s="35" t="s">
        <v>37</v>
      </c>
      <c r="K74" s="36" t="s">
        <v>38</v>
      </c>
      <c r="L74" s="35" t="s">
        <v>25</v>
      </c>
      <c r="M74" s="33" t="s">
        <v>39</v>
      </c>
    </row>
    <row r="75" spans="1:15" x14ac:dyDescent="0.25">
      <c r="A75" s="38" t="s">
        <v>11</v>
      </c>
      <c r="B75" s="39">
        <f>'2013'!B16</f>
        <v>26588.399999999998</v>
      </c>
      <c r="C75" s="39">
        <f>'2013'!C16</f>
        <v>403317.02</v>
      </c>
      <c r="D75" s="39">
        <f>'2013'!D16</f>
        <v>2225441.44</v>
      </c>
      <c r="E75" s="39">
        <f>'2013'!E16</f>
        <v>5282820.8900000006</v>
      </c>
      <c r="F75" s="39">
        <f>'2013'!F16</f>
        <v>5327067.7299999995</v>
      </c>
      <c r="G75" s="39">
        <f>'2013'!G16</f>
        <v>2596529.5699999998</v>
      </c>
      <c r="H75" s="39">
        <f>'2013'!H16</f>
        <v>788542.91999999981</v>
      </c>
      <c r="I75" s="39">
        <f>'2013'!I16</f>
        <v>229394.30000000002</v>
      </c>
      <c r="J75" s="39">
        <f>'2013'!J16</f>
        <v>9659.27</v>
      </c>
      <c r="K75" s="39">
        <f>'2013'!K16</f>
        <v>16889361.540000003</v>
      </c>
      <c r="L75" s="56">
        <f>'2013'!L16</f>
        <v>3496652</v>
      </c>
      <c r="M75" s="43">
        <f>'2013'!M16</f>
        <v>4.8301522542134601</v>
      </c>
    </row>
    <row r="76" spans="1:15" x14ac:dyDescent="0.25">
      <c r="A76" s="40" t="s">
        <v>17</v>
      </c>
      <c r="B76" s="3">
        <f>'2013'!B30</f>
        <v>17365.489999999998</v>
      </c>
      <c r="C76" s="3">
        <f>'2013'!C30</f>
        <v>160403.38999999998</v>
      </c>
      <c r="D76" s="3">
        <f>'2013'!D30</f>
        <v>1152649.05</v>
      </c>
      <c r="E76" s="3">
        <f>'2013'!E30</f>
        <v>3458903.3000000003</v>
      </c>
      <c r="F76" s="3">
        <f>'2013'!F30</f>
        <v>4874330.580000001</v>
      </c>
      <c r="G76" s="3">
        <f>'2013'!G30</f>
        <v>3017245.63</v>
      </c>
      <c r="H76" s="3">
        <f>'2013'!H30</f>
        <v>1220072.9099999999</v>
      </c>
      <c r="I76" s="3">
        <f>'2013'!I30</f>
        <v>418357.46</v>
      </c>
      <c r="J76" s="3">
        <f>'2013'!J30</f>
        <v>53803.86</v>
      </c>
      <c r="K76" s="3">
        <f>'2013'!K30</f>
        <v>14373131.67</v>
      </c>
      <c r="L76" s="10">
        <f>'2013'!L30</f>
        <v>2753095</v>
      </c>
      <c r="M76" s="44">
        <f>'2013'!M30</f>
        <v>5.2207176541310778</v>
      </c>
    </row>
    <row r="77" spans="1:15" x14ac:dyDescent="0.25">
      <c r="A77" s="40" t="s">
        <v>10</v>
      </c>
      <c r="B77" s="3">
        <f>'2013'!B44</f>
        <v>27412.699999999993</v>
      </c>
      <c r="C77" s="3">
        <f>'2013'!C44</f>
        <v>352412.07999999996</v>
      </c>
      <c r="D77" s="3">
        <f>'2013'!D44</f>
        <v>2240367.29</v>
      </c>
      <c r="E77" s="3">
        <f>'2013'!E44</f>
        <v>3934516.8600000003</v>
      </c>
      <c r="F77" s="3">
        <f>'2013'!F44</f>
        <v>4031259.42</v>
      </c>
      <c r="G77" s="3">
        <f>'2013'!G44</f>
        <v>3096007.7099999995</v>
      </c>
      <c r="H77" s="3">
        <f>'2013'!H44</f>
        <v>1465231.1299999997</v>
      </c>
      <c r="I77" s="3">
        <f>'2013'!I44</f>
        <v>481077.31000000006</v>
      </c>
      <c r="J77" s="3">
        <f>'2013'!J44</f>
        <v>87699.99</v>
      </c>
      <c r="K77" s="3">
        <f>'2013'!K44</f>
        <v>16879382.279999997</v>
      </c>
      <c r="L77" s="10">
        <f>'2013'!L44</f>
        <v>3162331</v>
      </c>
      <c r="M77" s="44">
        <f>'2013'!M44</f>
        <v>5.3376393173263637</v>
      </c>
    </row>
    <row r="78" spans="1:15" ht="15.75" thickBot="1" x14ac:dyDescent="0.3">
      <c r="A78" s="41" t="s">
        <v>9</v>
      </c>
      <c r="B78" s="42">
        <f>'2013'!B58</f>
        <v>21838.599999999995</v>
      </c>
      <c r="C78" s="42">
        <f>'2013'!C58</f>
        <v>334329.71000000008</v>
      </c>
      <c r="D78" s="42">
        <f>'2013'!D58</f>
        <v>1946718.84</v>
      </c>
      <c r="E78" s="42">
        <f>'2013'!E58</f>
        <v>3977350.77</v>
      </c>
      <c r="F78" s="42">
        <f>'2013'!F58</f>
        <v>4018363.12</v>
      </c>
      <c r="G78" s="42">
        <f>'2013'!G58</f>
        <v>2554990.6199999996</v>
      </c>
      <c r="H78" s="42">
        <f>'2013'!H58</f>
        <v>1239387.5700000003</v>
      </c>
      <c r="I78" s="42">
        <f>'2013'!I58</f>
        <v>623928.97</v>
      </c>
      <c r="J78" s="42">
        <f>'2013'!J58</f>
        <v>406769</v>
      </c>
      <c r="K78" s="42">
        <f>'2013'!K58</f>
        <v>15123677.200000001</v>
      </c>
      <c r="L78" s="57">
        <f>'2013'!L58</f>
        <v>3004068</v>
      </c>
      <c r="M78" s="45">
        <f>'2013'!M58</f>
        <v>5.0343990881697751</v>
      </c>
    </row>
    <row r="79" spans="1:15" x14ac:dyDescent="0.25">
      <c r="A79" s="8" t="s">
        <v>48</v>
      </c>
      <c r="B79" s="13">
        <f>SUM(B75:B78)</f>
        <v>93205.189999999988</v>
      </c>
      <c r="C79" s="13">
        <f t="shared" ref="C79:L79" si="8">SUM(C75:C78)</f>
        <v>1250462.2000000002</v>
      </c>
      <c r="D79" s="13">
        <f t="shared" si="8"/>
        <v>7565176.6200000001</v>
      </c>
      <c r="E79" s="13">
        <f t="shared" si="8"/>
        <v>16653591.82</v>
      </c>
      <c r="F79" s="13">
        <f t="shared" si="8"/>
        <v>18251020.850000001</v>
      </c>
      <c r="G79" s="13">
        <f t="shared" si="8"/>
        <v>11264773.529999997</v>
      </c>
      <c r="H79" s="13">
        <f t="shared" si="8"/>
        <v>4713234.5299999993</v>
      </c>
      <c r="I79" s="13">
        <f t="shared" si="8"/>
        <v>1752758.04</v>
      </c>
      <c r="J79" s="13">
        <f t="shared" si="8"/>
        <v>557932.12</v>
      </c>
      <c r="K79" s="13">
        <f t="shared" si="8"/>
        <v>63265552.689999998</v>
      </c>
      <c r="L79" s="13">
        <f t="shared" si="8"/>
        <v>12416146</v>
      </c>
      <c r="M79" s="13">
        <f>K79/L79</f>
        <v>5.0954259630967611</v>
      </c>
    </row>
    <row r="80" spans="1:15" ht="15.75" thickBot="1" x14ac:dyDescent="0.3">
      <c r="A80" s="58"/>
      <c r="B80" s="60"/>
      <c r="C80" s="60"/>
      <c r="D80" s="60"/>
      <c r="E80" s="60"/>
      <c r="F80" s="60"/>
      <c r="G80" s="60"/>
      <c r="H80" s="60"/>
      <c r="I80" s="60"/>
      <c r="J80" s="60"/>
      <c r="K80" s="60"/>
      <c r="L80" s="61"/>
      <c r="M80" s="62"/>
    </row>
    <row r="81" spans="1:13" ht="15.75" thickBot="1" x14ac:dyDescent="0.3">
      <c r="A81" s="212" t="s">
        <v>23</v>
      </c>
      <c r="B81" s="213"/>
      <c r="C81" s="213"/>
      <c r="D81" s="213"/>
      <c r="E81" s="213"/>
      <c r="F81" s="213"/>
      <c r="G81" s="213"/>
      <c r="H81" s="213"/>
      <c r="I81" s="213"/>
      <c r="J81" s="213"/>
      <c r="K81" s="213"/>
      <c r="L81" s="213"/>
      <c r="M81" s="214"/>
    </row>
    <row r="82" spans="1:13" ht="15.75" thickBot="1" x14ac:dyDescent="0.3">
      <c r="A82" s="37" t="s">
        <v>14</v>
      </c>
      <c r="B82" s="34" t="s">
        <v>29</v>
      </c>
      <c r="C82" s="35" t="s">
        <v>30</v>
      </c>
      <c r="D82" s="35" t="s">
        <v>31</v>
      </c>
      <c r="E82" s="35" t="s">
        <v>32</v>
      </c>
      <c r="F82" s="35" t="s">
        <v>33</v>
      </c>
      <c r="G82" s="35" t="s">
        <v>34</v>
      </c>
      <c r="H82" s="35" t="s">
        <v>35</v>
      </c>
      <c r="I82" s="35" t="s">
        <v>36</v>
      </c>
      <c r="J82" s="35" t="s">
        <v>37</v>
      </c>
      <c r="K82" s="36" t="s">
        <v>38</v>
      </c>
      <c r="L82" s="35" t="s">
        <v>25</v>
      </c>
      <c r="M82" s="33" t="s">
        <v>39</v>
      </c>
    </row>
    <row r="83" spans="1:13" x14ac:dyDescent="0.25">
      <c r="A83" s="38" t="s">
        <v>11</v>
      </c>
      <c r="B83" s="46">
        <f>'2012'!B16</f>
        <v>17269.720000000005</v>
      </c>
      <c r="C83" s="46">
        <f>'2012'!C16</f>
        <v>114962.45000000001</v>
      </c>
      <c r="D83" s="46">
        <f>'2012'!D16</f>
        <v>822715.27</v>
      </c>
      <c r="E83" s="46">
        <f>'2012'!E16</f>
        <v>3321950.1210000003</v>
      </c>
      <c r="F83" s="46">
        <f>'2012'!F16</f>
        <v>5345427.6999999993</v>
      </c>
      <c r="G83" s="46">
        <f>'2012'!G16</f>
        <v>4399497.9799999995</v>
      </c>
      <c r="H83" s="46">
        <f>'2012'!H16</f>
        <v>2540446.7300000004</v>
      </c>
      <c r="I83" s="46">
        <f>'2012'!I16</f>
        <v>1197501.5399999998</v>
      </c>
      <c r="J83" s="46">
        <f>'2012'!J16</f>
        <v>673000.67999999993</v>
      </c>
      <c r="K83" s="46">
        <f>'2012'!K16</f>
        <v>18432772.191</v>
      </c>
      <c r="L83" s="48">
        <f>'2012'!L16</f>
        <v>3222670</v>
      </c>
      <c r="M83" s="46">
        <f>'2012'!M16</f>
        <v>5.7197206636112288</v>
      </c>
    </row>
    <row r="84" spans="1:13" x14ac:dyDescent="0.25">
      <c r="A84" s="40" t="s">
        <v>17</v>
      </c>
      <c r="B84" s="9">
        <f>'2012'!B30</f>
        <v>15712.570000000003</v>
      </c>
      <c r="C84" s="9">
        <f>'2012'!C30</f>
        <v>131253.14999999997</v>
      </c>
      <c r="D84" s="9">
        <f>'2012'!D30</f>
        <v>1220408.5999999999</v>
      </c>
      <c r="E84" s="9">
        <f>'2012'!E30</f>
        <v>3527924.4799999995</v>
      </c>
      <c r="F84" s="9">
        <f>'2012'!F30</f>
        <v>4522280.7200000007</v>
      </c>
      <c r="G84" s="9">
        <f>'2012'!G30</f>
        <v>3024399.4499999993</v>
      </c>
      <c r="H84" s="9">
        <f>'2012'!H30</f>
        <v>1394228.8499999999</v>
      </c>
      <c r="I84" s="9">
        <f>'2012'!I30</f>
        <v>495683.83999999997</v>
      </c>
      <c r="J84" s="9">
        <f>'2012'!J30</f>
        <v>186663.99999999994</v>
      </c>
      <c r="K84" s="9">
        <f>'2012'!K30</f>
        <v>14518555.659999998</v>
      </c>
      <c r="L84" s="49">
        <f>'2012'!L30</f>
        <v>2731548</v>
      </c>
      <c r="M84" s="9">
        <f>'2012'!M30</f>
        <v>5.3151383977144091</v>
      </c>
    </row>
    <row r="85" spans="1:13" x14ac:dyDescent="0.25">
      <c r="A85" s="40" t="s">
        <v>10</v>
      </c>
      <c r="B85" s="9">
        <f>'2012'!B44</f>
        <v>63603.389999999992</v>
      </c>
      <c r="C85" s="9">
        <f>'2012'!C44</f>
        <v>527423.79</v>
      </c>
      <c r="D85" s="9">
        <f>'2012'!D44</f>
        <v>2674902.2799999998</v>
      </c>
      <c r="E85" s="9">
        <f>'2012'!E44</f>
        <v>4589519.47</v>
      </c>
      <c r="F85" s="9">
        <f>'2012'!F44</f>
        <v>3527773.51</v>
      </c>
      <c r="G85" s="9">
        <f>'2012'!G44</f>
        <v>1963134.73</v>
      </c>
      <c r="H85" s="9">
        <f>'2012'!H44</f>
        <v>765813.14</v>
      </c>
      <c r="I85" s="9">
        <f>'2012'!I44</f>
        <v>273078.98</v>
      </c>
      <c r="J85" s="9">
        <f>'2012'!J44</f>
        <v>95575.639999999985</v>
      </c>
      <c r="K85" s="9">
        <f>'2012'!K44</f>
        <v>14480824.930000002</v>
      </c>
      <c r="L85" s="49">
        <f>'2012'!L44</f>
        <v>3124179</v>
      </c>
      <c r="M85" s="9">
        <f>'2012'!M44</f>
        <v>4.6350817062658702</v>
      </c>
    </row>
    <row r="86" spans="1:13" ht="15.75" thickBot="1" x14ac:dyDescent="0.3">
      <c r="A86" s="41" t="s">
        <v>9</v>
      </c>
      <c r="B86" s="47">
        <f>'2012'!B58</f>
        <v>60600.400000000009</v>
      </c>
      <c r="C86" s="47">
        <f>'2012'!C58</f>
        <v>495124.86</v>
      </c>
      <c r="D86" s="47">
        <f>'2012'!D58</f>
        <v>2767703.86</v>
      </c>
      <c r="E86" s="47">
        <f>'2012'!E58</f>
        <v>4779132.8999999994</v>
      </c>
      <c r="F86" s="47">
        <f>'2012'!F58</f>
        <v>4142815.1799999992</v>
      </c>
      <c r="G86" s="47">
        <f>'2012'!G58</f>
        <v>2163496.85</v>
      </c>
      <c r="H86" s="47">
        <f>'2012'!H58</f>
        <v>739611.85</v>
      </c>
      <c r="I86" s="47">
        <f>'2012'!I58</f>
        <v>169589.30999999997</v>
      </c>
      <c r="J86" s="47">
        <f>'2012'!J58</f>
        <v>32973.799999999996</v>
      </c>
      <c r="K86" s="47">
        <f>'2012'!K58</f>
        <v>15351049.01</v>
      </c>
      <c r="L86" s="50">
        <f>'2012'!L58</f>
        <v>3312162</v>
      </c>
      <c r="M86" s="47">
        <f>'2012'!M58</f>
        <v>4.6347518660017233</v>
      </c>
    </row>
    <row r="87" spans="1:13" x14ac:dyDescent="0.25">
      <c r="A87" s="8" t="s">
        <v>49</v>
      </c>
      <c r="B87" s="13">
        <f>SUM(B83:B86)</f>
        <v>157186.08000000002</v>
      </c>
      <c r="C87" s="13">
        <f t="shared" ref="C87:L87" si="9">SUM(C83:C86)</f>
        <v>1268764.25</v>
      </c>
      <c r="D87" s="13">
        <f t="shared" si="9"/>
        <v>7485730.0099999998</v>
      </c>
      <c r="E87" s="13">
        <f t="shared" si="9"/>
        <v>16218526.970999997</v>
      </c>
      <c r="F87" s="13">
        <f t="shared" si="9"/>
        <v>17538297.109999999</v>
      </c>
      <c r="G87" s="13">
        <f t="shared" si="9"/>
        <v>11550529.009999998</v>
      </c>
      <c r="H87" s="13">
        <f t="shared" si="9"/>
        <v>5440100.5699999994</v>
      </c>
      <c r="I87" s="13">
        <f t="shared" si="9"/>
        <v>2135853.67</v>
      </c>
      <c r="J87" s="13">
        <f t="shared" si="9"/>
        <v>988214.12</v>
      </c>
      <c r="K87" s="13">
        <f t="shared" si="9"/>
        <v>62783201.790999994</v>
      </c>
      <c r="L87" s="13">
        <f t="shared" si="9"/>
        <v>12390559</v>
      </c>
      <c r="M87" s="13">
        <f>K87/L87</f>
        <v>5.0670193161583743</v>
      </c>
    </row>
    <row r="88" spans="1:13" ht="15.75" thickBot="1" x14ac:dyDescent="0.3">
      <c r="A88" s="58"/>
      <c r="B88" s="63"/>
      <c r="C88" s="63"/>
      <c r="D88" s="63"/>
      <c r="E88" s="63"/>
      <c r="F88" s="63"/>
      <c r="G88" s="63"/>
      <c r="H88" s="63"/>
      <c r="I88" s="63"/>
      <c r="J88" s="63"/>
      <c r="K88" s="63"/>
      <c r="L88" s="64"/>
      <c r="M88" s="63"/>
    </row>
    <row r="89" spans="1:13" ht="15.75" thickBot="1" x14ac:dyDescent="0.3">
      <c r="A89" s="212" t="s">
        <v>24</v>
      </c>
      <c r="B89" s="213"/>
      <c r="C89" s="213"/>
      <c r="D89" s="213"/>
      <c r="E89" s="213"/>
      <c r="F89" s="213"/>
      <c r="G89" s="213"/>
      <c r="H89" s="213"/>
      <c r="I89" s="213"/>
      <c r="J89" s="213"/>
      <c r="K89" s="213"/>
      <c r="L89" s="213"/>
      <c r="M89" s="214"/>
    </row>
    <row r="90" spans="1:13" ht="15.75" thickBot="1" x14ac:dyDescent="0.3">
      <c r="A90" s="37" t="s">
        <v>14</v>
      </c>
      <c r="B90" s="34" t="s">
        <v>29</v>
      </c>
      <c r="C90" s="35" t="s">
        <v>30</v>
      </c>
      <c r="D90" s="35" t="s">
        <v>31</v>
      </c>
      <c r="E90" s="35" t="s">
        <v>32</v>
      </c>
      <c r="F90" s="35" t="s">
        <v>33</v>
      </c>
      <c r="G90" s="35" t="s">
        <v>34</v>
      </c>
      <c r="H90" s="35" t="s">
        <v>35</v>
      </c>
      <c r="I90" s="35" t="s">
        <v>36</v>
      </c>
      <c r="J90" s="35" t="s">
        <v>37</v>
      </c>
      <c r="K90" s="36" t="s">
        <v>38</v>
      </c>
      <c r="L90" s="35" t="s">
        <v>25</v>
      </c>
      <c r="M90" s="33" t="s">
        <v>39</v>
      </c>
    </row>
    <row r="91" spans="1:13" x14ac:dyDescent="0.25">
      <c r="A91" s="38" t="s">
        <v>11</v>
      </c>
      <c r="B91" s="46">
        <f>'2011'!B16</f>
        <v>55908.15</v>
      </c>
      <c r="C91" s="46">
        <f>'2011'!C16</f>
        <v>299912.87</v>
      </c>
      <c r="D91" s="46">
        <f>'2011'!D16</f>
        <v>2071629.3830000004</v>
      </c>
      <c r="E91" s="46">
        <f>'2011'!E16</f>
        <v>4515341.96</v>
      </c>
      <c r="F91" s="46">
        <f>'2011'!F16</f>
        <v>4612947.7700000005</v>
      </c>
      <c r="G91" s="46">
        <f>'2011'!G16</f>
        <v>2408920.75</v>
      </c>
      <c r="H91" s="46">
        <f>'2011'!H16</f>
        <v>982706.18</v>
      </c>
      <c r="I91" s="46">
        <f>'2011'!I16</f>
        <v>408126.72000000003</v>
      </c>
      <c r="J91" s="46">
        <f>'2011'!J16</f>
        <v>8171.9600000000009</v>
      </c>
      <c r="K91" s="46">
        <f>'2011'!K16</f>
        <v>15363665.743000003</v>
      </c>
      <c r="L91" s="48">
        <f>'2011'!L16</f>
        <v>3122775</v>
      </c>
      <c r="M91" s="46">
        <f>'2011'!M16</f>
        <v>4.9198759894644999</v>
      </c>
    </row>
    <row r="92" spans="1:13" x14ac:dyDescent="0.25">
      <c r="A92" s="40" t="s">
        <v>17</v>
      </c>
      <c r="B92" s="9">
        <f>'2011'!B30</f>
        <v>32080.699999999997</v>
      </c>
      <c r="C92" s="9">
        <f>'2011'!C30</f>
        <v>236212.99999999997</v>
      </c>
      <c r="D92" s="9">
        <f>'2011'!D30</f>
        <v>1816443.18</v>
      </c>
      <c r="E92" s="9">
        <f>'2011'!E30</f>
        <v>3602199.7499999995</v>
      </c>
      <c r="F92" s="9">
        <f>'2011'!F30</f>
        <v>3281103.2</v>
      </c>
      <c r="G92" s="9">
        <f>'2011'!G30</f>
        <v>1734993.1600000001</v>
      </c>
      <c r="H92" s="9">
        <f>'2011'!H30</f>
        <v>660777.41999999993</v>
      </c>
      <c r="I92" s="9">
        <f>'2011'!I30</f>
        <v>181616.19999999998</v>
      </c>
      <c r="J92" s="9">
        <f>'2011'!J30</f>
        <v>15845.3</v>
      </c>
      <c r="K92" s="9">
        <f>'2011'!K30</f>
        <v>11561271.909999998</v>
      </c>
      <c r="L92" s="49">
        <f>'2011'!L30</f>
        <v>2392019</v>
      </c>
      <c r="M92" s="9">
        <f>'2011'!M30</f>
        <v>4.833269263329429</v>
      </c>
    </row>
    <row r="93" spans="1:13" x14ac:dyDescent="0.25">
      <c r="A93" s="40" t="s">
        <v>10</v>
      </c>
      <c r="B93" s="9">
        <f>'2011'!B44</f>
        <v>77691.300000000017</v>
      </c>
      <c r="C93" s="9">
        <f>'2011'!C44</f>
        <v>601947.10000000009</v>
      </c>
      <c r="D93" s="9">
        <f>'2011'!D44</f>
        <v>2644306.7999999998</v>
      </c>
      <c r="E93" s="9">
        <f>'2011'!E44</f>
        <v>3357631.8000000007</v>
      </c>
      <c r="F93" s="9">
        <f>'2011'!F44</f>
        <v>2650898.08</v>
      </c>
      <c r="G93" s="9">
        <f>'2011'!G44</f>
        <v>1969505.2000000002</v>
      </c>
      <c r="H93" s="9">
        <f>'2011'!H44</f>
        <v>979287.59999999986</v>
      </c>
      <c r="I93" s="9">
        <f>'2011'!I44</f>
        <v>382939.00000000006</v>
      </c>
      <c r="J93" s="9">
        <f>'2011'!J44</f>
        <v>42521.099999999991</v>
      </c>
      <c r="K93" s="9">
        <f>'2011'!K44</f>
        <v>12706727.98</v>
      </c>
      <c r="L93" s="49">
        <f>'2011'!L44</f>
        <v>2741906</v>
      </c>
      <c r="M93" s="9">
        <f>'2011'!M44</f>
        <v>4.6342682717788284</v>
      </c>
    </row>
    <row r="94" spans="1:13" ht="15.75" thickBot="1" x14ac:dyDescent="0.3">
      <c r="A94" s="41" t="s">
        <v>9</v>
      </c>
      <c r="B94" s="47">
        <f>'2011'!B58</f>
        <v>59952.4</v>
      </c>
      <c r="C94" s="47">
        <f>'2011'!C58</f>
        <v>290504.5</v>
      </c>
      <c r="D94" s="47">
        <f>'2011'!D58</f>
        <v>1867482.86</v>
      </c>
      <c r="E94" s="47">
        <f>'2011'!E58</f>
        <v>3010852.4500000007</v>
      </c>
      <c r="F94" s="47">
        <f>'2011'!F58</f>
        <v>2630740.34</v>
      </c>
      <c r="G94" s="47">
        <f>'2011'!G58</f>
        <v>1501350.54</v>
      </c>
      <c r="H94" s="47">
        <f>'2011'!H58</f>
        <v>613205.07999999996</v>
      </c>
      <c r="I94" s="47">
        <f>'2011'!I58</f>
        <v>244107.19999999998</v>
      </c>
      <c r="J94" s="47">
        <f>'2011'!J58</f>
        <v>123441.09999999999</v>
      </c>
      <c r="K94" s="47">
        <f>'2011'!K58</f>
        <v>10341636.469999999</v>
      </c>
      <c r="L94" s="50">
        <f>'2011'!L58</f>
        <v>2116991</v>
      </c>
      <c r="M94" s="47">
        <f>'2011'!M58</f>
        <v>4.8850639752365499</v>
      </c>
    </row>
    <row r="95" spans="1:13" x14ac:dyDescent="0.25">
      <c r="A95" s="8" t="s">
        <v>50</v>
      </c>
      <c r="B95" s="13">
        <f>SUM(B91:B94)</f>
        <v>225632.55000000002</v>
      </c>
      <c r="C95" s="13">
        <f t="shared" ref="C95:L95" si="10">SUM(C91:C94)</f>
        <v>1428577.4700000002</v>
      </c>
      <c r="D95" s="13">
        <f t="shared" si="10"/>
        <v>8399862.2229999993</v>
      </c>
      <c r="E95" s="13">
        <f t="shared" si="10"/>
        <v>14486025.960000001</v>
      </c>
      <c r="F95" s="13">
        <f t="shared" si="10"/>
        <v>13175689.390000001</v>
      </c>
      <c r="G95" s="13">
        <f t="shared" si="10"/>
        <v>7614769.6500000004</v>
      </c>
      <c r="H95" s="13">
        <f t="shared" si="10"/>
        <v>3235976.2800000003</v>
      </c>
      <c r="I95" s="13">
        <f t="shared" si="10"/>
        <v>1216789.1200000001</v>
      </c>
      <c r="J95" s="13">
        <f t="shared" si="10"/>
        <v>189979.45999999996</v>
      </c>
      <c r="K95" s="13">
        <f t="shared" si="10"/>
        <v>49973302.103</v>
      </c>
      <c r="L95" s="13">
        <f t="shared" si="10"/>
        <v>10373691</v>
      </c>
      <c r="M95" s="13">
        <f>K95/L95</f>
        <v>4.8173116109781944</v>
      </c>
    </row>
    <row r="96" spans="1:13" x14ac:dyDescent="0.25">
      <c r="A96" s="65"/>
      <c r="B96" s="65"/>
      <c r="C96" s="65"/>
      <c r="D96" s="65"/>
      <c r="E96" s="65"/>
      <c r="F96" s="65"/>
      <c r="G96" s="65"/>
      <c r="H96" s="65"/>
      <c r="I96" s="65"/>
      <c r="J96" s="65"/>
      <c r="K96" s="55"/>
      <c r="L96" s="65"/>
      <c r="M96" s="65"/>
    </row>
  </sheetData>
  <mergeCells count="7">
    <mergeCell ref="A89:M89"/>
    <mergeCell ref="A65:M65"/>
    <mergeCell ref="A1:M1"/>
    <mergeCell ref="A2:M2"/>
    <mergeCell ref="A4:M4"/>
    <mergeCell ref="A73:M73"/>
    <mergeCell ref="A81:M81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80"/>
  <sheetViews>
    <sheetView topLeftCell="A22" workbookViewId="0">
      <selection activeCell="C27" sqref="C27"/>
    </sheetView>
  </sheetViews>
  <sheetFormatPr defaultColWidth="9" defaultRowHeight="15" x14ac:dyDescent="0.25"/>
  <cols>
    <col min="1" max="1" width="11.42578125" bestFit="1" customWidth="1"/>
    <col min="2" max="2" width="10.140625" bestFit="1" customWidth="1"/>
    <col min="3" max="3" width="11.140625" bestFit="1" customWidth="1"/>
    <col min="4" max="7" width="12.7109375" bestFit="1" customWidth="1"/>
    <col min="8" max="9" width="12.5703125" bestFit="1" customWidth="1"/>
    <col min="10" max="10" width="11" bestFit="1" customWidth="1"/>
    <col min="11" max="11" width="13.7109375" style="32" bestFit="1" customWidth="1"/>
    <col min="12" max="12" width="12.28515625" bestFit="1" customWidth="1"/>
    <col min="13" max="13" width="12.85546875" bestFit="1" customWidth="1"/>
  </cols>
  <sheetData>
    <row r="1" spans="1:13" ht="18" customHeight="1" x14ac:dyDescent="0.3">
      <c r="A1" s="224" t="s">
        <v>26</v>
      </c>
      <c r="B1" s="225"/>
      <c r="C1" s="225"/>
      <c r="D1" s="225"/>
      <c r="E1" s="225"/>
      <c r="F1" s="225"/>
      <c r="G1" s="225"/>
      <c r="H1" s="225"/>
      <c r="I1" s="225"/>
      <c r="J1" s="225"/>
      <c r="K1" s="225"/>
      <c r="L1" s="225"/>
      <c r="M1" s="226"/>
    </row>
    <row r="2" spans="1:13" ht="18.600000000000001" customHeight="1" thickBot="1" x14ac:dyDescent="0.3">
      <c r="A2" s="227" t="s">
        <v>27</v>
      </c>
      <c r="B2" s="228"/>
      <c r="C2" s="228"/>
      <c r="D2" s="228"/>
      <c r="E2" s="228"/>
      <c r="F2" s="228"/>
      <c r="G2" s="228"/>
      <c r="H2" s="228"/>
      <c r="I2" s="228"/>
      <c r="J2" s="228"/>
      <c r="K2" s="228"/>
      <c r="L2" s="228"/>
      <c r="M2" s="229"/>
    </row>
    <row r="3" spans="1:13" ht="15.75" thickBot="1" x14ac:dyDescent="0.3">
      <c r="A3" s="212" t="s">
        <v>28</v>
      </c>
      <c r="B3" s="213"/>
      <c r="C3" s="213"/>
      <c r="D3" s="213"/>
      <c r="E3" s="213"/>
      <c r="F3" s="213"/>
      <c r="G3" s="213"/>
      <c r="H3" s="213"/>
      <c r="I3" s="213"/>
      <c r="J3" s="213"/>
      <c r="K3" s="213"/>
      <c r="L3" s="213"/>
      <c r="M3" s="214"/>
    </row>
    <row r="4" spans="1:13" x14ac:dyDescent="0.25">
      <c r="A4" s="33" t="s">
        <v>14</v>
      </c>
      <c r="B4" s="34" t="s">
        <v>29</v>
      </c>
      <c r="C4" s="35" t="s">
        <v>30</v>
      </c>
      <c r="D4" s="35" t="s">
        <v>31</v>
      </c>
      <c r="E4" s="35" t="s">
        <v>32</v>
      </c>
      <c r="F4" s="35" t="s">
        <v>33</v>
      </c>
      <c r="G4" s="35" t="s">
        <v>34</v>
      </c>
      <c r="H4" s="35" t="s">
        <v>35</v>
      </c>
      <c r="I4" s="35" t="s">
        <v>36</v>
      </c>
      <c r="J4" s="35" t="s">
        <v>37</v>
      </c>
      <c r="K4" s="36" t="s">
        <v>38</v>
      </c>
      <c r="L4" s="35" t="s">
        <v>25</v>
      </c>
      <c r="M4" s="33" t="s">
        <v>39</v>
      </c>
    </row>
    <row r="5" spans="1:13" x14ac:dyDescent="0.25">
      <c r="A5" s="7">
        <v>52</v>
      </c>
      <c r="B5" s="51">
        <v>0</v>
      </c>
      <c r="C5" s="51">
        <v>0</v>
      </c>
      <c r="D5" s="51">
        <v>0</v>
      </c>
      <c r="E5" s="51">
        <v>0</v>
      </c>
      <c r="F5" s="51">
        <v>0</v>
      </c>
      <c r="G5" s="51">
        <v>0</v>
      </c>
      <c r="H5" s="51">
        <v>0</v>
      </c>
      <c r="I5" s="51">
        <v>0</v>
      </c>
      <c r="J5" s="51">
        <v>0</v>
      </c>
      <c r="K5" s="51">
        <v>0</v>
      </c>
      <c r="L5" s="10">
        <v>0</v>
      </c>
      <c r="M5" s="51">
        <f t="shared" ref="M5:M36" si="0">IFERROR((K5/L5),0)</f>
        <v>0</v>
      </c>
    </row>
    <row r="6" spans="1:13" x14ac:dyDescent="0.25">
      <c r="A6" s="7">
        <v>51</v>
      </c>
      <c r="B6" s="3">
        <v>2203.73</v>
      </c>
      <c r="C6" s="3">
        <v>33356.379999999997</v>
      </c>
      <c r="D6" s="3">
        <v>184108.25</v>
      </c>
      <c r="E6" s="3">
        <v>339937.99</v>
      </c>
      <c r="F6" s="3">
        <v>362457.61</v>
      </c>
      <c r="G6" s="3">
        <v>247567.73</v>
      </c>
      <c r="H6" s="3">
        <v>100356</v>
      </c>
      <c r="I6" s="3">
        <v>66407.17</v>
      </c>
      <c r="J6" s="3">
        <v>65836.429999999993</v>
      </c>
      <c r="K6" s="3">
        <f t="shared" ref="K6:K36" si="1">SUM(B6:J6)</f>
        <v>1402231.2899999998</v>
      </c>
      <c r="L6" s="10">
        <v>273326</v>
      </c>
      <c r="M6" s="3">
        <f t="shared" si="0"/>
        <v>5.1302521165201984</v>
      </c>
    </row>
    <row r="7" spans="1:13" x14ac:dyDescent="0.25">
      <c r="A7" s="7">
        <v>50</v>
      </c>
      <c r="B7" s="3">
        <v>3207.4</v>
      </c>
      <c r="C7" s="3">
        <v>32160.42</v>
      </c>
      <c r="D7" s="3">
        <v>184573.13</v>
      </c>
      <c r="E7" s="3">
        <v>426892.7</v>
      </c>
      <c r="F7" s="3">
        <v>407488.45</v>
      </c>
      <c r="G7" s="3">
        <v>258796.65</v>
      </c>
      <c r="H7" s="3">
        <v>101926.47</v>
      </c>
      <c r="I7" s="3">
        <v>64289.59</v>
      </c>
      <c r="J7" s="3">
        <v>52961.599999999999</v>
      </c>
      <c r="K7" s="3">
        <f t="shared" si="1"/>
        <v>1532296.4100000001</v>
      </c>
      <c r="L7" s="10">
        <v>302035</v>
      </c>
      <c r="M7" s="3">
        <f t="shared" si="0"/>
        <v>5.0732412137666172</v>
      </c>
    </row>
    <row r="8" spans="1:13" x14ac:dyDescent="0.25">
      <c r="A8" s="7">
        <v>49</v>
      </c>
      <c r="B8" s="3">
        <v>2715.8</v>
      </c>
      <c r="C8" s="3">
        <v>29737.59</v>
      </c>
      <c r="D8" s="3">
        <v>177607.42</v>
      </c>
      <c r="E8" s="3">
        <v>429365.15</v>
      </c>
      <c r="F8" s="3">
        <v>501008.42</v>
      </c>
      <c r="G8" s="3">
        <v>365822.89</v>
      </c>
      <c r="H8" s="3">
        <v>179562.78</v>
      </c>
      <c r="I8" s="3">
        <v>108050.9</v>
      </c>
      <c r="J8" s="3">
        <v>84700.33</v>
      </c>
      <c r="K8" s="3">
        <f t="shared" si="1"/>
        <v>1878571.28</v>
      </c>
      <c r="L8" s="10">
        <v>351329</v>
      </c>
      <c r="M8" s="3">
        <f t="shared" si="0"/>
        <v>5.3470430280449381</v>
      </c>
    </row>
    <row r="9" spans="1:13" x14ac:dyDescent="0.25">
      <c r="A9" s="7">
        <v>48</v>
      </c>
      <c r="B9" s="3">
        <v>1490.6</v>
      </c>
      <c r="C9" s="3">
        <v>37785.68</v>
      </c>
      <c r="D9" s="3">
        <v>167821.3</v>
      </c>
      <c r="E9" s="3">
        <v>400984.56</v>
      </c>
      <c r="F9" s="3">
        <v>537665.26</v>
      </c>
      <c r="G9" s="3">
        <v>464586.13</v>
      </c>
      <c r="H9" s="3">
        <v>291733.75</v>
      </c>
      <c r="I9" s="3">
        <v>138223.96</v>
      </c>
      <c r="J9" s="3">
        <v>66658.17</v>
      </c>
      <c r="K9" s="3">
        <f t="shared" si="1"/>
        <v>2106949.4099999997</v>
      </c>
      <c r="L9" s="10">
        <v>384343</v>
      </c>
      <c r="M9" s="3">
        <f t="shared" si="0"/>
        <v>5.4819507835449057</v>
      </c>
    </row>
    <row r="10" spans="1:13" x14ac:dyDescent="0.25">
      <c r="A10" s="7">
        <v>47</v>
      </c>
      <c r="B10" s="3">
        <v>948.4</v>
      </c>
      <c r="C10" s="3">
        <v>36184.620000000003</v>
      </c>
      <c r="D10" s="3">
        <v>146572.47</v>
      </c>
      <c r="E10" s="3">
        <v>401804</v>
      </c>
      <c r="F10" s="3">
        <v>545985.06000000006</v>
      </c>
      <c r="G10" s="3">
        <v>428516.96</v>
      </c>
      <c r="H10" s="3">
        <v>240125.62</v>
      </c>
      <c r="I10" s="3">
        <v>106110.41</v>
      </c>
      <c r="J10" s="3">
        <v>48032.81</v>
      </c>
      <c r="K10" s="3">
        <f t="shared" si="1"/>
        <v>1954280.3499999999</v>
      </c>
      <c r="L10" s="10">
        <v>361710</v>
      </c>
      <c r="M10" s="3">
        <f t="shared" si="0"/>
        <v>5.4028927870393408</v>
      </c>
    </row>
    <row r="11" spans="1:13" x14ac:dyDescent="0.25">
      <c r="A11" s="7">
        <v>46</v>
      </c>
      <c r="B11" s="3">
        <v>575.39</v>
      </c>
      <c r="C11" s="3">
        <v>21844.79</v>
      </c>
      <c r="D11" s="3">
        <v>98409.63</v>
      </c>
      <c r="E11" s="3">
        <v>253837.36</v>
      </c>
      <c r="F11" s="3">
        <v>388752.62</v>
      </c>
      <c r="G11" s="3">
        <v>350039.62</v>
      </c>
      <c r="H11" s="3">
        <v>235847.59</v>
      </c>
      <c r="I11" s="3">
        <v>108023.85</v>
      </c>
      <c r="J11" s="3">
        <v>31923.18</v>
      </c>
      <c r="K11" s="3">
        <f t="shared" si="1"/>
        <v>1489254.0300000003</v>
      </c>
      <c r="L11" s="10">
        <v>265320</v>
      </c>
      <c r="M11" s="3">
        <f t="shared" si="0"/>
        <v>5.6130485074626879</v>
      </c>
    </row>
    <row r="12" spans="1:13" x14ac:dyDescent="0.25">
      <c r="A12" s="7">
        <v>45</v>
      </c>
      <c r="B12" s="3">
        <v>702.9</v>
      </c>
      <c r="C12" s="3">
        <v>30538.61</v>
      </c>
      <c r="D12" s="3">
        <v>149463.23000000001</v>
      </c>
      <c r="E12" s="3">
        <v>381195.39</v>
      </c>
      <c r="F12" s="3">
        <v>555920.43999999994</v>
      </c>
      <c r="G12" s="3">
        <v>470077.88</v>
      </c>
      <c r="H12" s="3">
        <v>262754.15000000002</v>
      </c>
      <c r="I12" s="3">
        <v>133231.75</v>
      </c>
      <c r="J12" s="3">
        <v>10201.5</v>
      </c>
      <c r="K12" s="3">
        <f t="shared" si="1"/>
        <v>1994085.8499999996</v>
      </c>
      <c r="L12" s="10">
        <v>365017</v>
      </c>
      <c r="M12" s="3">
        <f t="shared" si="0"/>
        <v>5.4629944632715723</v>
      </c>
    </row>
    <row r="13" spans="1:13" x14ac:dyDescent="0.25">
      <c r="A13" s="7">
        <v>44</v>
      </c>
      <c r="B13" s="3">
        <v>1428.99</v>
      </c>
      <c r="C13" s="3">
        <v>30776.880000000001</v>
      </c>
      <c r="D13" s="3">
        <v>146854.68</v>
      </c>
      <c r="E13" s="3">
        <v>409513.95</v>
      </c>
      <c r="F13" s="3">
        <v>615275.75</v>
      </c>
      <c r="G13" s="3">
        <v>461108.92</v>
      </c>
      <c r="H13" s="3">
        <v>206389.74</v>
      </c>
      <c r="I13" s="3">
        <v>97050.27</v>
      </c>
      <c r="J13" s="3">
        <v>8439.5</v>
      </c>
      <c r="K13" s="3">
        <f t="shared" si="1"/>
        <v>1976838.68</v>
      </c>
      <c r="L13" s="10">
        <v>368941</v>
      </c>
      <c r="M13" s="3">
        <f t="shared" si="0"/>
        <v>5.3581431177342713</v>
      </c>
    </row>
    <row r="14" spans="1:13" x14ac:dyDescent="0.25">
      <c r="A14" s="7">
        <v>43</v>
      </c>
      <c r="B14" s="3">
        <v>1493.82</v>
      </c>
      <c r="C14" s="3">
        <v>24058.91</v>
      </c>
      <c r="D14" s="3">
        <v>115472.91</v>
      </c>
      <c r="E14" s="3">
        <v>391862.58</v>
      </c>
      <c r="F14" s="3">
        <v>687653.14</v>
      </c>
      <c r="G14" s="3">
        <v>518315.42</v>
      </c>
      <c r="H14" s="3">
        <v>206495.78</v>
      </c>
      <c r="I14" s="3">
        <v>90578.35</v>
      </c>
      <c r="J14" s="3">
        <v>1514.54</v>
      </c>
      <c r="K14" s="3">
        <f t="shared" si="1"/>
        <v>2037445.45</v>
      </c>
      <c r="L14" s="10">
        <v>373692</v>
      </c>
      <c r="M14" s="3">
        <f t="shared" si="0"/>
        <v>5.452205158258673</v>
      </c>
    </row>
    <row r="15" spans="1:13" x14ac:dyDescent="0.25">
      <c r="A15" s="7">
        <v>42</v>
      </c>
      <c r="B15" s="3">
        <v>1301.54</v>
      </c>
      <c r="C15" s="3">
        <v>21770.9</v>
      </c>
      <c r="D15" s="3">
        <v>120759.54</v>
      </c>
      <c r="E15" s="3">
        <v>415301.52</v>
      </c>
      <c r="F15" s="3">
        <v>702915.34</v>
      </c>
      <c r="G15" s="3">
        <v>555940.92000000004</v>
      </c>
      <c r="H15" s="3">
        <v>244323.01</v>
      </c>
      <c r="I15" s="3">
        <v>92417.66</v>
      </c>
      <c r="J15" s="3">
        <v>7349.61</v>
      </c>
      <c r="K15" s="3">
        <f t="shared" si="1"/>
        <v>2162080.0399999996</v>
      </c>
      <c r="L15" s="10">
        <v>393600</v>
      </c>
      <c r="M15" s="3">
        <f t="shared" si="0"/>
        <v>5.4930895325203242</v>
      </c>
    </row>
    <row r="16" spans="1:13" x14ac:dyDescent="0.25">
      <c r="A16" s="7">
        <v>41</v>
      </c>
      <c r="B16" s="3">
        <v>1946.73</v>
      </c>
      <c r="C16" s="3">
        <v>10881.54</v>
      </c>
      <c r="D16" s="3">
        <v>86441.23</v>
      </c>
      <c r="E16" s="3">
        <v>279466.64</v>
      </c>
      <c r="F16" s="3">
        <v>521539.99</v>
      </c>
      <c r="G16" s="3">
        <v>457399.31</v>
      </c>
      <c r="H16" s="3">
        <v>210658.26</v>
      </c>
      <c r="I16" s="3">
        <v>75429.81</v>
      </c>
      <c r="J16" s="3">
        <v>3423.09</v>
      </c>
      <c r="K16" s="3">
        <f t="shared" si="1"/>
        <v>1647186.6</v>
      </c>
      <c r="L16" s="10">
        <v>294477</v>
      </c>
      <c r="M16" s="3">
        <f t="shared" si="0"/>
        <v>5.59360017930093</v>
      </c>
    </row>
    <row r="17" spans="1:13" x14ac:dyDescent="0.25">
      <c r="A17" s="7">
        <v>40</v>
      </c>
      <c r="B17" s="3">
        <v>1013.53</v>
      </c>
      <c r="C17" s="3">
        <v>11401.79</v>
      </c>
      <c r="D17" s="3">
        <v>99971.59</v>
      </c>
      <c r="E17" s="3">
        <v>353245.94</v>
      </c>
      <c r="F17" s="3">
        <v>684006.2</v>
      </c>
      <c r="G17" s="3">
        <v>490151.18</v>
      </c>
      <c r="H17" s="3">
        <v>198432.52</v>
      </c>
      <c r="I17" s="3">
        <v>64266.26</v>
      </c>
      <c r="J17" s="3">
        <v>5948.3</v>
      </c>
      <c r="K17" s="3">
        <f t="shared" si="1"/>
        <v>1908437.3099999998</v>
      </c>
      <c r="L17" s="10">
        <v>345729</v>
      </c>
      <c r="M17" s="3">
        <f t="shared" si="0"/>
        <v>5.5200382669663224</v>
      </c>
    </row>
    <row r="18" spans="1:13" x14ac:dyDescent="0.25">
      <c r="A18" s="8" t="s">
        <v>11</v>
      </c>
      <c r="B18" s="13">
        <f t="shared" ref="B18:J18" si="2">SUM(B5:B17)</f>
        <v>19028.829999999998</v>
      </c>
      <c r="C18" s="13">
        <f t="shared" si="2"/>
        <v>320498.11</v>
      </c>
      <c r="D18" s="13">
        <f t="shared" si="2"/>
        <v>1678055.3800000001</v>
      </c>
      <c r="E18" s="13">
        <f t="shared" si="2"/>
        <v>4483407.78</v>
      </c>
      <c r="F18" s="13">
        <f t="shared" si="2"/>
        <v>6510668.2800000003</v>
      </c>
      <c r="G18" s="13">
        <f t="shared" si="2"/>
        <v>5068323.6099999994</v>
      </c>
      <c r="H18" s="13">
        <f t="shared" si="2"/>
        <v>2478605.67</v>
      </c>
      <c r="I18" s="13">
        <f t="shared" si="2"/>
        <v>1144079.98</v>
      </c>
      <c r="J18" s="13">
        <f t="shared" si="2"/>
        <v>386989.05999999994</v>
      </c>
      <c r="K18" s="13">
        <f t="shared" si="1"/>
        <v>22089656.700000003</v>
      </c>
      <c r="L18" s="12">
        <f>SUM(L5:L17)</f>
        <v>4079519</v>
      </c>
      <c r="M18" s="3">
        <f t="shared" si="0"/>
        <v>5.4147699030204306</v>
      </c>
    </row>
    <row r="19" spans="1:13" x14ac:dyDescent="0.25">
      <c r="A19" s="7">
        <v>39</v>
      </c>
      <c r="B19" s="3">
        <v>530.95000000000005</v>
      </c>
      <c r="C19" s="3">
        <v>9168.0300000000007</v>
      </c>
      <c r="D19" s="3">
        <v>60633.74</v>
      </c>
      <c r="E19" s="3">
        <v>299015.32</v>
      </c>
      <c r="F19" s="3">
        <v>643544.44999999995</v>
      </c>
      <c r="G19" s="3">
        <v>511729.11</v>
      </c>
      <c r="H19" s="3">
        <v>189432.89</v>
      </c>
      <c r="I19" s="3">
        <v>61656.19</v>
      </c>
      <c r="J19" s="3">
        <v>4162.6400000000003</v>
      </c>
      <c r="K19" s="3">
        <f t="shared" si="1"/>
        <v>1779873.32</v>
      </c>
      <c r="L19" s="10">
        <v>315573</v>
      </c>
      <c r="M19" s="3">
        <f t="shared" si="0"/>
        <v>5.6401318236984785</v>
      </c>
    </row>
    <row r="20" spans="1:13" x14ac:dyDescent="0.25">
      <c r="A20" s="7">
        <v>38</v>
      </c>
      <c r="B20" s="3">
        <v>2877.08</v>
      </c>
      <c r="C20" s="3">
        <v>27212.560000000001</v>
      </c>
      <c r="D20" s="3">
        <v>171490.18</v>
      </c>
      <c r="E20" s="3">
        <v>560647.92000000004</v>
      </c>
      <c r="F20" s="3">
        <v>766960.52</v>
      </c>
      <c r="G20" s="3">
        <v>429952.25</v>
      </c>
      <c r="H20" s="3">
        <v>127194.84</v>
      </c>
      <c r="I20" s="3">
        <v>33032.550000000003</v>
      </c>
      <c r="J20" s="3">
        <v>2047.5</v>
      </c>
      <c r="K20" s="3">
        <f t="shared" si="1"/>
        <v>2121415.4</v>
      </c>
      <c r="L20" s="10">
        <v>412885</v>
      </c>
      <c r="M20" s="3">
        <f t="shared" si="0"/>
        <v>5.1380297177180081</v>
      </c>
    </row>
    <row r="21" spans="1:13" x14ac:dyDescent="0.25">
      <c r="A21" s="7">
        <v>37</v>
      </c>
      <c r="B21" s="3">
        <v>2333.7399999999998</v>
      </c>
      <c r="C21" s="3">
        <v>20914.509999999998</v>
      </c>
      <c r="D21" s="3">
        <v>134531.06</v>
      </c>
      <c r="E21" s="3">
        <v>486306.34</v>
      </c>
      <c r="F21" s="3">
        <v>706792.95999999996</v>
      </c>
      <c r="G21" s="3">
        <v>393075.19</v>
      </c>
      <c r="H21" s="3">
        <v>128242.61</v>
      </c>
      <c r="I21" s="3">
        <v>40460.239999999998</v>
      </c>
      <c r="J21" s="3">
        <v>1220.9000000000001</v>
      </c>
      <c r="K21" s="3">
        <f t="shared" si="1"/>
        <v>1913877.5499999998</v>
      </c>
      <c r="L21" s="10">
        <v>367936</v>
      </c>
      <c r="M21" s="3">
        <f t="shared" si="0"/>
        <v>5.2016588482779609</v>
      </c>
    </row>
    <row r="22" spans="1:13" x14ac:dyDescent="0.25">
      <c r="A22" s="7">
        <v>36</v>
      </c>
      <c r="B22" s="3">
        <v>1135.26</v>
      </c>
      <c r="C22" s="3">
        <v>15685.2</v>
      </c>
      <c r="D22" s="3">
        <v>98255.17</v>
      </c>
      <c r="E22" s="3">
        <v>400696.23</v>
      </c>
      <c r="F22" s="3">
        <v>781333.58</v>
      </c>
      <c r="G22" s="3">
        <v>565619.51</v>
      </c>
      <c r="H22" s="3">
        <v>211890.79</v>
      </c>
      <c r="I22" s="3">
        <v>59679.83</v>
      </c>
      <c r="J22" s="3">
        <v>8064</v>
      </c>
      <c r="K22" s="3">
        <f t="shared" si="1"/>
        <v>2142359.5699999998</v>
      </c>
      <c r="L22" s="10">
        <v>389411</v>
      </c>
      <c r="M22" s="3">
        <f t="shared" si="0"/>
        <v>5.5015384003019943</v>
      </c>
    </row>
    <row r="23" spans="1:13" x14ac:dyDescent="0.25">
      <c r="A23" s="7">
        <v>35</v>
      </c>
      <c r="B23" s="3">
        <v>542.94000000000005</v>
      </c>
      <c r="C23" s="3">
        <v>6716.91</v>
      </c>
      <c r="D23" s="3">
        <v>79925.59</v>
      </c>
      <c r="E23" s="3">
        <v>288819.21000000002</v>
      </c>
      <c r="F23" s="3">
        <v>550030.80000000005</v>
      </c>
      <c r="G23" s="3">
        <v>448357.02</v>
      </c>
      <c r="H23" s="3">
        <v>152884.69</v>
      </c>
      <c r="I23" s="3">
        <v>43632.57</v>
      </c>
      <c r="J23" s="3">
        <v>8318.36</v>
      </c>
      <c r="K23" s="3">
        <f t="shared" si="1"/>
        <v>1579228.0900000003</v>
      </c>
      <c r="L23" s="10">
        <v>283572</v>
      </c>
      <c r="M23" s="3">
        <f t="shared" si="0"/>
        <v>5.5690550900653104</v>
      </c>
    </row>
    <row r="24" spans="1:13" x14ac:dyDescent="0.25">
      <c r="A24" s="7">
        <v>34</v>
      </c>
      <c r="B24" s="3">
        <v>679.65</v>
      </c>
      <c r="C24" s="3">
        <v>6043.84</v>
      </c>
      <c r="D24" s="3">
        <v>73596.22</v>
      </c>
      <c r="E24" s="3">
        <v>257453.24</v>
      </c>
      <c r="F24" s="3">
        <v>581893.75</v>
      </c>
      <c r="G24" s="3">
        <v>464068.61</v>
      </c>
      <c r="H24" s="3">
        <v>205966.62</v>
      </c>
      <c r="I24" s="3">
        <v>60678.05</v>
      </c>
      <c r="J24" s="3">
        <v>12616.1</v>
      </c>
      <c r="K24" s="3">
        <f t="shared" si="1"/>
        <v>1662996.0800000003</v>
      </c>
      <c r="L24" s="10">
        <v>288939</v>
      </c>
      <c r="M24" s="3">
        <f t="shared" si="0"/>
        <v>5.7555265298211742</v>
      </c>
    </row>
    <row r="25" spans="1:13" x14ac:dyDescent="0.25">
      <c r="A25" s="7">
        <v>33</v>
      </c>
      <c r="B25" s="3">
        <v>48.66</v>
      </c>
      <c r="C25" s="3">
        <v>3734.11</v>
      </c>
      <c r="D25" s="3">
        <v>30222.19</v>
      </c>
      <c r="E25" s="3">
        <v>168165.93</v>
      </c>
      <c r="F25" s="3">
        <v>250601.82</v>
      </c>
      <c r="G25" s="3">
        <v>276699.63</v>
      </c>
      <c r="H25" s="3">
        <v>82868.87</v>
      </c>
      <c r="I25" s="3">
        <v>22630.68</v>
      </c>
      <c r="J25" s="3">
        <v>3820.6</v>
      </c>
      <c r="K25" s="3">
        <f t="shared" si="1"/>
        <v>838792.49</v>
      </c>
      <c r="L25" s="10">
        <v>149979</v>
      </c>
      <c r="M25" s="3">
        <f t="shared" si="0"/>
        <v>5.5927329159415651</v>
      </c>
    </row>
    <row r="26" spans="1:13" x14ac:dyDescent="0.25">
      <c r="A26" s="7">
        <v>32</v>
      </c>
      <c r="B26" s="3">
        <v>55.56</v>
      </c>
      <c r="C26" s="3">
        <v>2945.3</v>
      </c>
      <c r="D26" s="3">
        <v>21523.75</v>
      </c>
      <c r="E26" s="3">
        <v>141263.01</v>
      </c>
      <c r="F26" s="3">
        <v>199390.21</v>
      </c>
      <c r="G26" s="3">
        <v>232019.1</v>
      </c>
      <c r="H26" s="3">
        <v>68268.58</v>
      </c>
      <c r="I26" s="3">
        <v>14077</v>
      </c>
      <c r="J26" s="3">
        <v>1350.4</v>
      </c>
      <c r="K26" s="3">
        <f t="shared" si="1"/>
        <v>680892.90999999992</v>
      </c>
      <c r="L26" s="10">
        <v>121968</v>
      </c>
      <c r="M26" s="3">
        <f t="shared" si="0"/>
        <v>5.5825537026105199</v>
      </c>
    </row>
    <row r="27" spans="1:13" x14ac:dyDescent="0.25">
      <c r="A27" s="7">
        <v>31</v>
      </c>
      <c r="B27" s="3">
        <v>51.56</v>
      </c>
      <c r="C27" s="3">
        <v>1362.51</v>
      </c>
      <c r="D27" s="3">
        <v>10704.15</v>
      </c>
      <c r="E27" s="3">
        <v>66565.789999999994</v>
      </c>
      <c r="F27" s="3">
        <v>83569.679999999993</v>
      </c>
      <c r="G27" s="3">
        <v>86878.44</v>
      </c>
      <c r="H27" s="3">
        <v>22381.439999999999</v>
      </c>
      <c r="I27" s="3">
        <v>4421.8</v>
      </c>
      <c r="J27" s="3">
        <v>286.10000000000002</v>
      </c>
      <c r="K27" s="3">
        <f t="shared" si="1"/>
        <v>276221.46999999997</v>
      </c>
      <c r="L27" s="10">
        <v>60263</v>
      </c>
      <c r="M27" s="3">
        <f t="shared" si="0"/>
        <v>4.5835997212219768</v>
      </c>
    </row>
    <row r="28" spans="1:13" x14ac:dyDescent="0.25">
      <c r="A28" s="7">
        <v>30</v>
      </c>
      <c r="B28" s="3">
        <v>531.87</v>
      </c>
      <c r="C28" s="3">
        <v>6522.6</v>
      </c>
      <c r="D28" s="3">
        <v>43079.3</v>
      </c>
      <c r="E28" s="3">
        <v>194629.01</v>
      </c>
      <c r="F28" s="3">
        <v>274348.43</v>
      </c>
      <c r="G28" s="3">
        <v>184621.48</v>
      </c>
      <c r="H28" s="3">
        <v>68349.320000000007</v>
      </c>
      <c r="I28" s="3">
        <v>15151.63</v>
      </c>
      <c r="J28" s="3">
        <v>1937.6</v>
      </c>
      <c r="K28" s="3">
        <f t="shared" si="1"/>
        <v>789171.24</v>
      </c>
      <c r="L28" s="10">
        <v>148385</v>
      </c>
      <c r="M28" s="3">
        <f t="shared" si="0"/>
        <v>5.3184030730869019</v>
      </c>
    </row>
    <row r="29" spans="1:13" x14ac:dyDescent="0.25">
      <c r="A29" s="7">
        <v>29</v>
      </c>
      <c r="B29" s="3">
        <v>1232.55</v>
      </c>
      <c r="C29" s="3">
        <v>22822.26</v>
      </c>
      <c r="D29" s="3">
        <v>151694.17000000001</v>
      </c>
      <c r="E29" s="3">
        <v>271994.87</v>
      </c>
      <c r="F29" s="3">
        <v>238557.81</v>
      </c>
      <c r="G29" s="3">
        <v>124710.96</v>
      </c>
      <c r="H29" s="3">
        <v>39869.879999999997</v>
      </c>
      <c r="I29" s="3">
        <v>10865</v>
      </c>
      <c r="J29" s="3">
        <v>2692.4</v>
      </c>
      <c r="K29" s="3">
        <f t="shared" si="1"/>
        <v>864439.89999999991</v>
      </c>
      <c r="L29" s="10">
        <v>182725</v>
      </c>
      <c r="M29" s="3">
        <f t="shared" si="0"/>
        <v>4.7308244629908325</v>
      </c>
    </row>
    <row r="30" spans="1:13" x14ac:dyDescent="0.25">
      <c r="A30" s="7">
        <v>28</v>
      </c>
      <c r="B30" s="3">
        <v>1906.24</v>
      </c>
      <c r="C30" s="3">
        <v>27723.87</v>
      </c>
      <c r="D30" s="3">
        <v>173752.77</v>
      </c>
      <c r="E30" s="3">
        <v>388739.03</v>
      </c>
      <c r="F30" s="3">
        <v>286808.02</v>
      </c>
      <c r="G30" s="3">
        <v>146216.85999999999</v>
      </c>
      <c r="H30" s="3">
        <v>46638.9</v>
      </c>
      <c r="I30" s="3">
        <v>12347.29</v>
      </c>
      <c r="J30" s="3">
        <v>3390.6</v>
      </c>
      <c r="K30" s="3">
        <f t="shared" si="1"/>
        <v>1087523.58</v>
      </c>
      <c r="L30" s="10">
        <v>233042</v>
      </c>
      <c r="M30" s="3">
        <f t="shared" si="0"/>
        <v>4.6666419786991193</v>
      </c>
    </row>
    <row r="31" spans="1:13" x14ac:dyDescent="0.25">
      <c r="A31" s="7">
        <v>27</v>
      </c>
      <c r="B31" s="3">
        <v>1400.92</v>
      </c>
      <c r="C31" s="3">
        <v>22051.77</v>
      </c>
      <c r="D31" s="3">
        <v>181935.29</v>
      </c>
      <c r="E31" s="3">
        <v>433878.4</v>
      </c>
      <c r="F31" s="3">
        <v>455367.46</v>
      </c>
      <c r="G31" s="3">
        <v>242914.26</v>
      </c>
      <c r="H31" s="3">
        <v>78506.06</v>
      </c>
      <c r="I31" s="3">
        <v>27199.46</v>
      </c>
      <c r="J31" s="3">
        <v>3262.5</v>
      </c>
      <c r="K31" s="3">
        <f t="shared" si="1"/>
        <v>1446516.12</v>
      </c>
      <c r="L31" s="10">
        <v>291707</v>
      </c>
      <c r="M31" s="3">
        <f t="shared" si="0"/>
        <v>4.9587981090614903</v>
      </c>
    </row>
    <row r="32" spans="1:13" x14ac:dyDescent="0.25">
      <c r="A32" s="8" t="s">
        <v>17</v>
      </c>
      <c r="B32" s="13">
        <f t="shared" ref="B32:J32" si="3">SUM(B19:B31)</f>
        <v>13326.979999999998</v>
      </c>
      <c r="C32" s="13">
        <f t="shared" si="3"/>
        <v>172903.47</v>
      </c>
      <c r="D32" s="13">
        <f t="shared" si="3"/>
        <v>1231343.58</v>
      </c>
      <c r="E32" s="13">
        <f t="shared" si="3"/>
        <v>3958174.3000000003</v>
      </c>
      <c r="F32" s="13">
        <f t="shared" si="3"/>
        <v>5819199.4899999993</v>
      </c>
      <c r="G32" s="13">
        <f t="shared" si="3"/>
        <v>4106862.42</v>
      </c>
      <c r="H32" s="13">
        <f t="shared" si="3"/>
        <v>1422495.49</v>
      </c>
      <c r="I32" s="13">
        <f t="shared" si="3"/>
        <v>405832.29</v>
      </c>
      <c r="J32" s="13">
        <f t="shared" si="3"/>
        <v>53169.7</v>
      </c>
      <c r="K32" s="13">
        <f t="shared" si="1"/>
        <v>17183307.719999999</v>
      </c>
      <c r="L32" s="12">
        <f>SUM(L19:L31)</f>
        <v>3246385</v>
      </c>
      <c r="M32" s="3">
        <f t="shared" si="0"/>
        <v>5.2930591165249963</v>
      </c>
    </row>
    <row r="33" spans="1:13" x14ac:dyDescent="0.25">
      <c r="A33" s="7">
        <v>26</v>
      </c>
      <c r="B33" s="3">
        <v>859.05</v>
      </c>
      <c r="C33" s="3">
        <v>25472.66</v>
      </c>
      <c r="D33" s="3">
        <v>162139.20000000001</v>
      </c>
      <c r="E33" s="3">
        <v>402861.65</v>
      </c>
      <c r="F33" s="3">
        <v>380935.91</v>
      </c>
      <c r="G33" s="3">
        <v>222234.2</v>
      </c>
      <c r="H33" s="3">
        <v>79181</v>
      </c>
      <c r="I33" s="3">
        <v>18737.77</v>
      </c>
      <c r="J33" s="3">
        <v>2312.3000000000002</v>
      </c>
      <c r="K33" s="3">
        <f t="shared" si="1"/>
        <v>1294733.74</v>
      </c>
      <c r="L33" s="10">
        <v>262656</v>
      </c>
      <c r="M33" s="3">
        <f t="shared" si="0"/>
        <v>4.929389543737817</v>
      </c>
    </row>
    <row r="34" spans="1:13" x14ac:dyDescent="0.25">
      <c r="A34" s="7">
        <v>25</v>
      </c>
      <c r="B34" s="3">
        <v>1111.1099999999999</v>
      </c>
      <c r="C34" s="3">
        <v>22959.33</v>
      </c>
      <c r="D34" s="3">
        <v>114577.74</v>
      </c>
      <c r="E34" s="3">
        <v>338261.72</v>
      </c>
      <c r="F34" s="3">
        <v>366019.45</v>
      </c>
      <c r="G34" s="3">
        <v>273874.78999999998</v>
      </c>
      <c r="H34" s="3">
        <v>125593.75</v>
      </c>
      <c r="I34" s="3">
        <v>44237.42</v>
      </c>
      <c r="J34" s="3">
        <v>10786.3</v>
      </c>
      <c r="K34" s="3">
        <f t="shared" si="1"/>
        <v>1297421.6099999999</v>
      </c>
      <c r="L34" s="10">
        <v>249488</v>
      </c>
      <c r="M34" s="3">
        <f t="shared" si="0"/>
        <v>5.2003367296222658</v>
      </c>
    </row>
    <row r="35" spans="1:13" x14ac:dyDescent="0.25">
      <c r="A35" s="7">
        <v>24</v>
      </c>
      <c r="B35" s="3">
        <v>942.94</v>
      </c>
      <c r="C35" s="3">
        <v>20271.97</v>
      </c>
      <c r="D35" s="3">
        <v>147284.1</v>
      </c>
      <c r="E35" s="3">
        <v>292512.65000000002</v>
      </c>
      <c r="F35" s="3">
        <v>276294.84999999998</v>
      </c>
      <c r="G35" s="3">
        <v>189613.8</v>
      </c>
      <c r="H35" s="3">
        <v>90335.039999999994</v>
      </c>
      <c r="I35" s="3">
        <v>28293.13</v>
      </c>
      <c r="J35" s="3">
        <v>3981.2</v>
      </c>
      <c r="K35" s="3">
        <f t="shared" si="1"/>
        <v>1049529.6800000002</v>
      </c>
      <c r="L35" s="10">
        <v>266842</v>
      </c>
      <c r="M35" s="3">
        <f t="shared" si="0"/>
        <v>3.9331502537081877</v>
      </c>
    </row>
    <row r="36" spans="1:13" x14ac:dyDescent="0.25">
      <c r="A36" s="7">
        <v>23</v>
      </c>
      <c r="B36" s="3">
        <v>3153.6</v>
      </c>
      <c r="C36" s="3">
        <v>26536.84</v>
      </c>
      <c r="D36" s="3">
        <v>205292.78</v>
      </c>
      <c r="E36" s="3">
        <v>398518.58</v>
      </c>
      <c r="F36" s="3">
        <v>375038.26</v>
      </c>
      <c r="G36" s="3">
        <v>355716.95</v>
      </c>
      <c r="H36" s="3">
        <v>172812.63</v>
      </c>
      <c r="I36" s="3">
        <v>51411.360000000001</v>
      </c>
      <c r="J36" s="3">
        <v>7794.1</v>
      </c>
      <c r="K36" s="3">
        <f t="shared" si="1"/>
        <v>1596275.1000000003</v>
      </c>
      <c r="L36" s="10">
        <v>311140</v>
      </c>
      <c r="M36" s="3">
        <f t="shared" si="0"/>
        <v>5.1304078549848953</v>
      </c>
    </row>
    <row r="37" spans="1:13" x14ac:dyDescent="0.25">
      <c r="A37" s="7">
        <v>22</v>
      </c>
      <c r="B37" s="3">
        <v>2302.04</v>
      </c>
      <c r="C37" s="3">
        <v>35125.14</v>
      </c>
      <c r="D37" s="3">
        <v>199066.93</v>
      </c>
      <c r="E37" s="3">
        <v>398372.48</v>
      </c>
      <c r="F37" s="3">
        <v>357304.44</v>
      </c>
      <c r="G37" s="3">
        <v>300323.84999999998</v>
      </c>
      <c r="H37" s="3">
        <v>155582.79</v>
      </c>
      <c r="I37" s="3">
        <v>73178.38</v>
      </c>
      <c r="J37" s="3">
        <v>29877.97</v>
      </c>
      <c r="K37" s="3">
        <f t="shared" ref="K37:K61" si="4">SUM(B37:J37)</f>
        <v>1551134.0199999998</v>
      </c>
      <c r="L37" s="10">
        <v>303825</v>
      </c>
      <c r="M37" s="3">
        <f t="shared" ref="M37:M61" si="5">IFERROR((K37/L37),0)</f>
        <v>5.1053534765078572</v>
      </c>
    </row>
    <row r="38" spans="1:13" x14ac:dyDescent="0.25">
      <c r="A38" s="7">
        <v>21</v>
      </c>
      <c r="B38" s="3">
        <v>1716.8</v>
      </c>
      <c r="C38" s="3">
        <v>27238.78</v>
      </c>
      <c r="D38" s="3">
        <v>189154.12</v>
      </c>
      <c r="E38" s="3">
        <v>402932.75</v>
      </c>
      <c r="F38" s="3">
        <v>396827.38</v>
      </c>
      <c r="G38" s="3">
        <v>316634.57</v>
      </c>
      <c r="H38" s="3">
        <v>165083.62</v>
      </c>
      <c r="I38" s="3">
        <v>63733.06</v>
      </c>
      <c r="J38" s="3">
        <v>16394.57</v>
      </c>
      <c r="K38" s="3">
        <f t="shared" si="4"/>
        <v>1579715.6500000001</v>
      </c>
      <c r="L38" s="10">
        <v>307120</v>
      </c>
      <c r="M38" s="3">
        <f t="shared" si="5"/>
        <v>5.1436430385517067</v>
      </c>
    </row>
    <row r="39" spans="1:13" x14ac:dyDescent="0.25">
      <c r="A39" s="7">
        <v>20</v>
      </c>
      <c r="B39" s="3">
        <v>1963.29</v>
      </c>
      <c r="C39" s="3">
        <v>33502.559999999998</v>
      </c>
      <c r="D39" s="3">
        <v>195991.09</v>
      </c>
      <c r="E39" s="3">
        <v>395246.77</v>
      </c>
      <c r="F39" s="3">
        <v>396952.45</v>
      </c>
      <c r="G39" s="3">
        <v>252966.57</v>
      </c>
      <c r="H39" s="3">
        <v>97598.05</v>
      </c>
      <c r="I39" s="3">
        <v>25734.49</v>
      </c>
      <c r="J39" s="3">
        <v>4422.47</v>
      </c>
      <c r="K39" s="3">
        <f t="shared" si="4"/>
        <v>1404377.74</v>
      </c>
      <c r="L39" s="10">
        <v>285239</v>
      </c>
      <c r="M39" s="3">
        <f t="shared" si="5"/>
        <v>4.9235123527988813</v>
      </c>
    </row>
    <row r="40" spans="1:13" x14ac:dyDescent="0.25">
      <c r="A40" s="7">
        <v>19</v>
      </c>
      <c r="B40" s="3">
        <v>1129.33</v>
      </c>
      <c r="C40" s="3">
        <v>24334.81</v>
      </c>
      <c r="D40" s="3">
        <v>131134.82</v>
      </c>
      <c r="E40" s="3">
        <v>402644.82</v>
      </c>
      <c r="F40" s="3">
        <v>422111.89</v>
      </c>
      <c r="G40" s="3">
        <v>304906.77</v>
      </c>
      <c r="H40" s="3">
        <v>128105.54</v>
      </c>
      <c r="I40" s="3">
        <v>31964.6</v>
      </c>
      <c r="J40" s="3">
        <v>3085.12</v>
      </c>
      <c r="K40" s="3">
        <f t="shared" si="4"/>
        <v>1449417.7000000002</v>
      </c>
      <c r="L40" s="10">
        <v>282780</v>
      </c>
      <c r="M40" s="3">
        <f t="shared" si="5"/>
        <v>5.1256018813211695</v>
      </c>
    </row>
    <row r="41" spans="1:13" x14ac:dyDescent="0.25">
      <c r="A41" s="7">
        <v>18</v>
      </c>
      <c r="B41" s="3">
        <v>874.79</v>
      </c>
      <c r="C41" s="3">
        <v>19262.54</v>
      </c>
      <c r="D41" s="3">
        <v>100839.41</v>
      </c>
      <c r="E41" s="3">
        <v>316203.40999999997</v>
      </c>
      <c r="F41" s="3">
        <v>312618.21999999997</v>
      </c>
      <c r="G41" s="3">
        <v>223664.35</v>
      </c>
      <c r="H41" s="3">
        <v>95558.09</v>
      </c>
      <c r="I41" s="3">
        <v>25628.06</v>
      </c>
      <c r="J41" s="3">
        <v>2530.4</v>
      </c>
      <c r="K41" s="3">
        <f t="shared" si="4"/>
        <v>1097179.2699999998</v>
      </c>
      <c r="L41" s="10">
        <v>215565</v>
      </c>
      <c r="M41" s="3">
        <f t="shared" si="5"/>
        <v>5.0897839166840617</v>
      </c>
    </row>
    <row r="42" spans="1:13" x14ac:dyDescent="0.25">
      <c r="A42" s="7">
        <v>17</v>
      </c>
      <c r="B42" s="3">
        <v>886.57</v>
      </c>
      <c r="C42" s="3">
        <v>29562.41</v>
      </c>
      <c r="D42" s="3">
        <v>151413.4</v>
      </c>
      <c r="E42" s="3">
        <v>297058.94</v>
      </c>
      <c r="F42" s="3">
        <v>311361.46999999997</v>
      </c>
      <c r="G42" s="3">
        <v>188310.99</v>
      </c>
      <c r="H42" s="3">
        <v>67566.399999999994</v>
      </c>
      <c r="I42" s="3">
        <v>15665.89</v>
      </c>
      <c r="J42" s="3">
        <v>2394</v>
      </c>
      <c r="K42" s="3">
        <f t="shared" si="4"/>
        <v>1064220.07</v>
      </c>
      <c r="L42" s="10">
        <v>217195</v>
      </c>
      <c r="M42" s="3">
        <f t="shared" si="5"/>
        <v>4.8998368746978525</v>
      </c>
    </row>
    <row r="43" spans="1:13" x14ac:dyDescent="0.25">
      <c r="A43" s="7">
        <v>16</v>
      </c>
      <c r="B43" s="3">
        <v>1327.02</v>
      </c>
      <c r="C43" s="3">
        <v>27231.48</v>
      </c>
      <c r="D43" s="3">
        <v>116754.76</v>
      </c>
      <c r="E43" s="3">
        <v>312331.58</v>
      </c>
      <c r="F43" s="3">
        <v>296492.02</v>
      </c>
      <c r="G43" s="3">
        <v>174521.03</v>
      </c>
      <c r="H43" s="3">
        <v>49577.89</v>
      </c>
      <c r="I43" s="3">
        <v>8689.84</v>
      </c>
      <c r="J43" s="3">
        <v>839.02</v>
      </c>
      <c r="K43" s="3">
        <f t="shared" si="4"/>
        <v>987764.64000000013</v>
      </c>
      <c r="L43" s="10">
        <v>204526</v>
      </c>
      <c r="M43" s="3">
        <f t="shared" si="5"/>
        <v>4.8295309153848418</v>
      </c>
    </row>
    <row r="44" spans="1:13" x14ac:dyDescent="0.25">
      <c r="A44" s="7">
        <v>15</v>
      </c>
      <c r="B44" s="3">
        <v>844.26</v>
      </c>
      <c r="C44" s="3">
        <v>23810.34</v>
      </c>
      <c r="D44" s="3">
        <v>200451.3</v>
      </c>
      <c r="E44" s="3">
        <v>403024.93</v>
      </c>
      <c r="F44" s="3">
        <v>404297.49</v>
      </c>
      <c r="G44" s="3">
        <v>213692.57</v>
      </c>
      <c r="H44" s="3">
        <v>72100.960000000006</v>
      </c>
      <c r="I44" s="3">
        <v>20252.73</v>
      </c>
      <c r="J44" s="3">
        <v>2010.77</v>
      </c>
      <c r="K44" s="3">
        <f t="shared" si="4"/>
        <v>1340485.3499999999</v>
      </c>
      <c r="L44" s="10">
        <v>274932</v>
      </c>
      <c r="M44" s="3">
        <f t="shared" si="5"/>
        <v>4.875697808912749</v>
      </c>
    </row>
    <row r="45" spans="1:13" x14ac:dyDescent="0.25">
      <c r="A45" s="7">
        <v>14</v>
      </c>
      <c r="B45" s="3">
        <v>445.33</v>
      </c>
      <c r="C45" s="3">
        <v>12025.79</v>
      </c>
      <c r="D45" s="3">
        <v>112735.47</v>
      </c>
      <c r="E45" s="3">
        <v>329850.34999999998</v>
      </c>
      <c r="F45" s="3">
        <v>382498.26</v>
      </c>
      <c r="G45" s="3">
        <v>239024.97</v>
      </c>
      <c r="H45" s="3">
        <v>108788.35</v>
      </c>
      <c r="I45" s="3">
        <v>47937.23</v>
      </c>
      <c r="J45" s="3">
        <v>19720.11</v>
      </c>
      <c r="K45" s="3">
        <f t="shared" si="4"/>
        <v>1253025.8600000001</v>
      </c>
      <c r="L45" s="10">
        <v>239751</v>
      </c>
      <c r="M45" s="3">
        <f t="shared" si="5"/>
        <v>5.226363435397559</v>
      </c>
    </row>
    <row r="46" spans="1:13" x14ac:dyDescent="0.25">
      <c r="A46" s="8" t="s">
        <v>10</v>
      </c>
      <c r="B46" s="13">
        <f t="shared" ref="B46:J46" si="6">SUM(B33:B45)</f>
        <v>17556.129999999997</v>
      </c>
      <c r="C46" s="13">
        <f t="shared" si="6"/>
        <v>327334.64999999997</v>
      </c>
      <c r="D46" s="13">
        <f t="shared" si="6"/>
        <v>2026835.1199999999</v>
      </c>
      <c r="E46" s="13">
        <f t="shared" si="6"/>
        <v>4689820.63</v>
      </c>
      <c r="F46" s="13">
        <f t="shared" si="6"/>
        <v>4678752.09</v>
      </c>
      <c r="G46" s="13">
        <f t="shared" si="6"/>
        <v>3255485.4099999997</v>
      </c>
      <c r="H46" s="13">
        <f t="shared" si="6"/>
        <v>1407884.1099999999</v>
      </c>
      <c r="I46" s="13">
        <f t="shared" si="6"/>
        <v>455463.95999999996</v>
      </c>
      <c r="J46" s="13">
        <f t="shared" si="6"/>
        <v>106148.33</v>
      </c>
      <c r="K46" s="13">
        <f t="shared" si="4"/>
        <v>16965280.429999996</v>
      </c>
      <c r="L46" s="12">
        <f>SUM(L33:L45)</f>
        <v>3421059</v>
      </c>
      <c r="M46" s="3">
        <f t="shared" si="5"/>
        <v>4.9590727403415134</v>
      </c>
    </row>
    <row r="47" spans="1:13" x14ac:dyDescent="0.25">
      <c r="A47" s="7">
        <v>13</v>
      </c>
      <c r="B47" s="3">
        <v>1747.65</v>
      </c>
      <c r="C47" s="3">
        <v>11269.1</v>
      </c>
      <c r="D47" s="3">
        <v>111010.28</v>
      </c>
      <c r="E47" s="3">
        <v>349345.12</v>
      </c>
      <c r="F47" s="3">
        <v>444228.26</v>
      </c>
      <c r="G47" s="3">
        <v>288130.56</v>
      </c>
      <c r="H47" s="3">
        <v>117620.3</v>
      </c>
      <c r="I47" s="3">
        <v>39622.199999999997</v>
      </c>
      <c r="J47" s="3">
        <v>8477.44</v>
      </c>
      <c r="K47" s="3">
        <f t="shared" si="4"/>
        <v>1371450.91</v>
      </c>
      <c r="L47" s="10">
        <v>261207</v>
      </c>
      <c r="M47" s="3">
        <f t="shared" si="5"/>
        <v>5.2504370480117295</v>
      </c>
    </row>
    <row r="48" spans="1:13" x14ac:dyDescent="0.25">
      <c r="A48" s="7">
        <v>12</v>
      </c>
      <c r="B48" s="3">
        <v>1110.82</v>
      </c>
      <c r="C48" s="3">
        <v>27649.040000000001</v>
      </c>
      <c r="D48" s="3">
        <v>168671.76</v>
      </c>
      <c r="E48" s="3">
        <v>308075.59999999998</v>
      </c>
      <c r="F48" s="3">
        <v>386675.98</v>
      </c>
      <c r="G48" s="3">
        <v>260937.38</v>
      </c>
      <c r="H48" s="3">
        <v>129849.67</v>
      </c>
      <c r="I48" s="3">
        <v>61881.46</v>
      </c>
      <c r="J48" s="3">
        <v>12203.2</v>
      </c>
      <c r="K48" s="3">
        <f t="shared" si="4"/>
        <v>1357054.91</v>
      </c>
      <c r="L48" s="10">
        <v>263385</v>
      </c>
      <c r="M48" s="3">
        <f t="shared" si="5"/>
        <v>5.1523621694477661</v>
      </c>
    </row>
    <row r="49" spans="1:13" x14ac:dyDescent="0.25">
      <c r="A49" s="7">
        <v>11</v>
      </c>
      <c r="B49" s="3">
        <v>70.25</v>
      </c>
      <c r="C49" s="3">
        <v>13344.33</v>
      </c>
      <c r="D49" s="3">
        <v>76964.56</v>
      </c>
      <c r="E49" s="3">
        <v>218887.79</v>
      </c>
      <c r="F49" s="3">
        <v>246925.16</v>
      </c>
      <c r="G49" s="3">
        <v>239830.39999999999</v>
      </c>
      <c r="H49" s="3">
        <v>125347.36</v>
      </c>
      <c r="I49" s="3">
        <v>69477.259999999995</v>
      </c>
      <c r="J49" s="3">
        <v>13199.2</v>
      </c>
      <c r="K49" s="3">
        <f t="shared" si="4"/>
        <v>1004046.3099999999</v>
      </c>
      <c r="L49" s="10">
        <v>182166</v>
      </c>
      <c r="M49" s="3">
        <f t="shared" si="5"/>
        <v>5.5117108022353234</v>
      </c>
    </row>
    <row r="50" spans="1:13" x14ac:dyDescent="0.25">
      <c r="A50" s="7">
        <v>10</v>
      </c>
      <c r="B50" s="3">
        <v>79.180000000000007</v>
      </c>
      <c r="C50" s="3">
        <v>12400.97</v>
      </c>
      <c r="D50" s="3">
        <v>82590.850000000006</v>
      </c>
      <c r="E50" s="3">
        <v>216669.99</v>
      </c>
      <c r="F50" s="3">
        <v>244066.5</v>
      </c>
      <c r="G50" s="3">
        <v>212067.14</v>
      </c>
      <c r="H50" s="3">
        <v>115236.02</v>
      </c>
      <c r="I50" s="3">
        <v>55827.24</v>
      </c>
      <c r="J50" s="3">
        <v>9632.2000000000007</v>
      </c>
      <c r="K50" s="3">
        <f t="shared" si="4"/>
        <v>948570.09</v>
      </c>
      <c r="L50" s="10">
        <v>175588</v>
      </c>
      <c r="M50" s="3">
        <f t="shared" si="5"/>
        <v>5.4022489577875481</v>
      </c>
    </row>
    <row r="51" spans="1:13" x14ac:dyDescent="0.25">
      <c r="A51" s="7">
        <v>9</v>
      </c>
      <c r="B51" s="3">
        <v>903.88</v>
      </c>
      <c r="C51" s="3">
        <v>15533.49</v>
      </c>
      <c r="D51" s="3">
        <v>105283.73</v>
      </c>
      <c r="E51" s="3">
        <v>306680.96999999997</v>
      </c>
      <c r="F51" s="3">
        <v>316463.51</v>
      </c>
      <c r="G51" s="3">
        <v>206327.84</v>
      </c>
      <c r="H51" s="3">
        <v>80134.759999999995</v>
      </c>
      <c r="I51" s="3">
        <v>47895.25</v>
      </c>
      <c r="J51" s="3">
        <v>705.5</v>
      </c>
      <c r="K51" s="3">
        <f t="shared" si="4"/>
        <v>1079928.93</v>
      </c>
      <c r="L51" s="10">
        <v>209940</v>
      </c>
      <c r="M51" s="3">
        <f t="shared" si="5"/>
        <v>5.1439884252643608</v>
      </c>
    </row>
    <row r="52" spans="1:13" x14ac:dyDescent="0.25">
      <c r="A52" s="7">
        <v>8</v>
      </c>
      <c r="B52" s="3">
        <v>783.2</v>
      </c>
      <c r="C52" s="3">
        <v>12397.54</v>
      </c>
      <c r="D52" s="3">
        <v>80850.06</v>
      </c>
      <c r="E52" s="3">
        <v>250241.28</v>
      </c>
      <c r="F52" s="3">
        <v>357247.26</v>
      </c>
      <c r="G52" s="3">
        <v>325584.55</v>
      </c>
      <c r="H52" s="3">
        <v>171736.66</v>
      </c>
      <c r="I52" s="3">
        <v>84694.25</v>
      </c>
      <c r="J52" s="3">
        <v>9356.85</v>
      </c>
      <c r="K52" s="3">
        <f t="shared" si="4"/>
        <v>1292891.6500000001</v>
      </c>
      <c r="L52" s="10">
        <v>231816</v>
      </c>
      <c r="M52" s="3">
        <f t="shared" si="5"/>
        <v>5.5772321582634508</v>
      </c>
    </row>
    <row r="53" spans="1:13" x14ac:dyDescent="0.25">
      <c r="A53" s="7">
        <v>7</v>
      </c>
      <c r="B53" s="3">
        <v>1932.77</v>
      </c>
      <c r="C53" s="3">
        <v>19025.560000000001</v>
      </c>
      <c r="D53" s="3">
        <v>87034</v>
      </c>
      <c r="E53" s="3">
        <v>280612.37</v>
      </c>
      <c r="F53" s="3">
        <v>400078.61</v>
      </c>
      <c r="G53" s="3">
        <v>361444.93</v>
      </c>
      <c r="H53" s="3">
        <v>188201.55</v>
      </c>
      <c r="I53" s="3">
        <v>89490.57</v>
      </c>
      <c r="J53" s="3">
        <v>9025.24</v>
      </c>
      <c r="K53" s="3">
        <f t="shared" si="4"/>
        <v>1436845.6</v>
      </c>
      <c r="L53" s="10">
        <v>259217</v>
      </c>
      <c r="M53" s="3">
        <f t="shared" si="5"/>
        <v>5.5430222554847877</v>
      </c>
    </row>
    <row r="54" spans="1:13" x14ac:dyDescent="0.25">
      <c r="A54" s="7">
        <v>6</v>
      </c>
      <c r="B54" s="3">
        <v>1741.26</v>
      </c>
      <c r="C54" s="3">
        <v>10965.41</v>
      </c>
      <c r="D54" s="3">
        <v>54733.49</v>
      </c>
      <c r="E54" s="3">
        <v>217814.44</v>
      </c>
      <c r="F54" s="3">
        <v>340882</v>
      </c>
      <c r="G54" s="3">
        <v>315155.67</v>
      </c>
      <c r="H54" s="3">
        <v>163042.6</v>
      </c>
      <c r="I54" s="3">
        <v>72219.240000000005</v>
      </c>
      <c r="J54" s="3">
        <v>12469.57</v>
      </c>
      <c r="K54" s="3">
        <f t="shared" si="4"/>
        <v>1189023.6800000002</v>
      </c>
      <c r="L54" s="10">
        <v>210630</v>
      </c>
      <c r="M54" s="3">
        <f t="shared" si="5"/>
        <v>5.6450822769785889</v>
      </c>
    </row>
    <row r="55" spans="1:13" x14ac:dyDescent="0.25">
      <c r="A55" s="7">
        <v>5</v>
      </c>
      <c r="B55" s="3">
        <v>238.2</v>
      </c>
      <c r="C55" s="3">
        <v>7202.5</v>
      </c>
      <c r="D55" s="3">
        <v>65048.47</v>
      </c>
      <c r="E55" s="3">
        <v>226020.32</v>
      </c>
      <c r="F55" s="3">
        <v>312187.40999999997</v>
      </c>
      <c r="G55" s="3">
        <v>237730.43</v>
      </c>
      <c r="H55" s="3">
        <v>107465.97</v>
      </c>
      <c r="I55" s="3">
        <v>36960.089999999997</v>
      </c>
      <c r="J55" s="3">
        <v>13359.77</v>
      </c>
      <c r="K55" s="3">
        <f t="shared" si="4"/>
        <v>1006213.1599999998</v>
      </c>
      <c r="L55" s="10">
        <v>185097</v>
      </c>
      <c r="M55" s="3">
        <f t="shared" si="5"/>
        <v>5.4361397537507354</v>
      </c>
    </row>
    <row r="56" spans="1:13" x14ac:dyDescent="0.25">
      <c r="A56" s="7">
        <v>4</v>
      </c>
      <c r="B56" s="3">
        <v>196.6</v>
      </c>
      <c r="C56" s="3">
        <v>7264.6</v>
      </c>
      <c r="D56" s="3">
        <v>78275.08</v>
      </c>
      <c r="E56" s="3">
        <v>249854.72</v>
      </c>
      <c r="F56" s="3">
        <v>348015.82</v>
      </c>
      <c r="G56" s="3">
        <v>260316.59</v>
      </c>
      <c r="H56" s="3">
        <v>125599.17</v>
      </c>
      <c r="I56" s="3">
        <v>46112.51</v>
      </c>
      <c r="J56" s="3">
        <v>16744.64</v>
      </c>
      <c r="K56" s="3">
        <f t="shared" si="4"/>
        <v>1132379.73</v>
      </c>
      <c r="L56" s="10">
        <v>207728</v>
      </c>
      <c r="M56" s="3">
        <f t="shared" si="5"/>
        <v>5.4512618905491799</v>
      </c>
    </row>
    <row r="57" spans="1:13" x14ac:dyDescent="0.25">
      <c r="A57" s="7">
        <v>3</v>
      </c>
      <c r="B57" s="3">
        <v>374.6</v>
      </c>
      <c r="C57" s="3">
        <v>6915.6</v>
      </c>
      <c r="D57" s="3">
        <v>57131.7</v>
      </c>
      <c r="E57" s="3">
        <v>204011.14</v>
      </c>
      <c r="F57" s="3">
        <v>348356.32</v>
      </c>
      <c r="G57" s="3">
        <v>292697.13</v>
      </c>
      <c r="H57" s="3">
        <v>132612</v>
      </c>
      <c r="I57" s="3">
        <v>41061.82</v>
      </c>
      <c r="J57" s="3">
        <v>9963.2199999999993</v>
      </c>
      <c r="K57" s="3">
        <f t="shared" si="4"/>
        <v>1093123.53</v>
      </c>
      <c r="L57" s="10">
        <v>195975</v>
      </c>
      <c r="M57" s="3">
        <f t="shared" si="5"/>
        <v>5.5778723306544205</v>
      </c>
    </row>
    <row r="58" spans="1:13" x14ac:dyDescent="0.25">
      <c r="A58" s="7">
        <v>2</v>
      </c>
      <c r="B58" s="3">
        <v>811.2</v>
      </c>
      <c r="C58" s="3">
        <v>5666.12</v>
      </c>
      <c r="D58" s="3">
        <v>67283.45</v>
      </c>
      <c r="E58" s="3">
        <v>272356.17</v>
      </c>
      <c r="F58" s="3">
        <v>409002.37</v>
      </c>
      <c r="G58" s="3">
        <v>294219.96999999997</v>
      </c>
      <c r="H58" s="3">
        <v>107483.21</v>
      </c>
      <c r="I58" s="3">
        <v>26522.52</v>
      </c>
      <c r="J58" s="3">
        <v>4953.2</v>
      </c>
      <c r="K58" s="3">
        <f t="shared" si="4"/>
        <v>1188298.2099999997</v>
      </c>
      <c r="L58" s="10">
        <v>219689</v>
      </c>
      <c r="M58" s="3">
        <f t="shared" si="5"/>
        <v>5.4090018617227065</v>
      </c>
    </row>
    <row r="59" spans="1:13" x14ac:dyDescent="0.25">
      <c r="A59" s="7">
        <v>1</v>
      </c>
      <c r="B59" s="3">
        <v>262.7</v>
      </c>
      <c r="C59" s="3">
        <v>6048.7</v>
      </c>
      <c r="D59" s="3">
        <v>50022.67</v>
      </c>
      <c r="E59" s="3">
        <v>143793.9</v>
      </c>
      <c r="F59" s="3">
        <v>195537.9</v>
      </c>
      <c r="G59" s="3">
        <v>116795.95</v>
      </c>
      <c r="H59" s="3">
        <v>34432.199999999997</v>
      </c>
      <c r="I59" s="3">
        <v>7222</v>
      </c>
      <c r="J59" s="3">
        <v>1237.7</v>
      </c>
      <c r="K59" s="3">
        <f t="shared" si="4"/>
        <v>555353.72</v>
      </c>
      <c r="L59" s="10">
        <v>107541</v>
      </c>
      <c r="M59" s="3">
        <f t="shared" si="5"/>
        <v>5.164111548153727</v>
      </c>
    </row>
    <row r="60" spans="1:13" x14ac:dyDescent="0.25">
      <c r="A60" s="8" t="s">
        <v>9</v>
      </c>
      <c r="B60" s="13">
        <f t="shared" ref="B60:J60" si="7">SUM(B47:B59)</f>
        <v>10252.310000000003</v>
      </c>
      <c r="C60" s="13">
        <f t="shared" si="7"/>
        <v>155682.96000000002</v>
      </c>
      <c r="D60" s="13">
        <f t="shared" si="7"/>
        <v>1084900.0999999999</v>
      </c>
      <c r="E60" s="13">
        <f t="shared" si="7"/>
        <v>3244363.81</v>
      </c>
      <c r="F60" s="13">
        <f t="shared" si="7"/>
        <v>4349667.0999999996</v>
      </c>
      <c r="G60" s="13">
        <f t="shared" si="7"/>
        <v>3411238.54</v>
      </c>
      <c r="H60" s="13">
        <f t="shared" si="7"/>
        <v>1598761.47</v>
      </c>
      <c r="I60" s="13">
        <f t="shared" si="7"/>
        <v>678986.40999999992</v>
      </c>
      <c r="J60" s="13">
        <f t="shared" si="7"/>
        <v>121327.72999999998</v>
      </c>
      <c r="K60" s="13">
        <f t="shared" si="4"/>
        <v>14655180.430000002</v>
      </c>
      <c r="L60" s="12">
        <f>SUM(L47:L59)</f>
        <v>2709979</v>
      </c>
      <c r="M60" s="3">
        <f t="shared" si="5"/>
        <v>5.4078575627338816</v>
      </c>
    </row>
    <row r="61" spans="1:13" x14ac:dyDescent="0.25">
      <c r="A61" s="8" t="s">
        <v>16</v>
      </c>
      <c r="B61" s="1">
        <f t="shared" ref="B61:J61" si="8">SUM(B60,B46,B32,B18)</f>
        <v>60164.25</v>
      </c>
      <c r="C61" s="1">
        <f t="shared" si="8"/>
        <v>976419.19</v>
      </c>
      <c r="D61" s="1">
        <f t="shared" si="8"/>
        <v>6021134.1799999997</v>
      </c>
      <c r="E61" s="1">
        <f t="shared" si="8"/>
        <v>16375766.52</v>
      </c>
      <c r="F61" s="1">
        <f t="shared" si="8"/>
        <v>21358286.960000001</v>
      </c>
      <c r="G61" s="1">
        <f t="shared" si="8"/>
        <v>15841909.979999999</v>
      </c>
      <c r="H61" s="1">
        <f t="shared" si="8"/>
        <v>6907746.7400000002</v>
      </c>
      <c r="I61" s="1">
        <f t="shared" si="8"/>
        <v>2684362.6399999997</v>
      </c>
      <c r="J61" s="1">
        <f t="shared" si="8"/>
        <v>667634.81999999995</v>
      </c>
      <c r="K61" s="13">
        <f t="shared" si="4"/>
        <v>70893425.279999986</v>
      </c>
      <c r="L61" s="12">
        <f>L18+L32+L46+L60</f>
        <v>13456942</v>
      </c>
      <c r="M61" s="3">
        <f t="shared" si="5"/>
        <v>5.2681675584244907</v>
      </c>
    </row>
    <row r="62" spans="1:13" ht="15.75" thickBot="1" x14ac:dyDescent="0.3">
      <c r="A62" s="52"/>
      <c r="B62" s="53"/>
      <c r="C62" s="53"/>
      <c r="D62" s="53"/>
      <c r="E62" s="53"/>
      <c r="F62" s="53"/>
      <c r="G62" s="53"/>
      <c r="H62" s="53"/>
      <c r="I62" s="53"/>
      <c r="J62" s="53"/>
      <c r="K62" s="54"/>
      <c r="L62" s="53"/>
      <c r="M62" s="55"/>
    </row>
    <row r="63" spans="1:13" ht="15.75" thickBot="1" x14ac:dyDescent="0.3">
      <c r="A63" s="212" t="s">
        <v>40</v>
      </c>
      <c r="B63" s="213"/>
      <c r="C63" s="213"/>
      <c r="D63" s="213"/>
      <c r="E63" s="213"/>
      <c r="F63" s="213"/>
      <c r="G63" s="213"/>
      <c r="H63" s="213"/>
      <c r="I63" s="213"/>
      <c r="J63" s="213"/>
      <c r="K63" s="213"/>
      <c r="L63" s="213"/>
      <c r="M63" s="214"/>
    </row>
    <row r="64" spans="1:13" ht="15.75" thickBot="1" x14ac:dyDescent="0.3">
      <c r="A64" s="37" t="s">
        <v>14</v>
      </c>
      <c r="B64" s="34" t="s">
        <v>29</v>
      </c>
      <c r="C64" s="35" t="s">
        <v>30</v>
      </c>
      <c r="D64" s="35" t="s">
        <v>31</v>
      </c>
      <c r="E64" s="35" t="s">
        <v>32</v>
      </c>
      <c r="F64" s="35" t="s">
        <v>33</v>
      </c>
      <c r="G64" s="35" t="s">
        <v>34</v>
      </c>
      <c r="H64" s="35" t="s">
        <v>35</v>
      </c>
      <c r="I64" s="35" t="s">
        <v>36</v>
      </c>
      <c r="J64" s="35" t="s">
        <v>37</v>
      </c>
      <c r="K64" s="36" t="s">
        <v>38</v>
      </c>
      <c r="L64" s="35" t="s">
        <v>25</v>
      </c>
      <c r="M64" s="33" t="s">
        <v>39</v>
      </c>
    </row>
    <row r="65" spans="1:13" x14ac:dyDescent="0.25">
      <c r="A65" s="38" t="s">
        <v>11</v>
      </c>
      <c r="B65" s="39">
        <f>'2013'!B16</f>
        <v>26588.399999999998</v>
      </c>
      <c r="C65" s="39">
        <f>'2013'!C16</f>
        <v>403317.02</v>
      </c>
      <c r="D65" s="39">
        <f>'2013'!D16</f>
        <v>2225441.44</v>
      </c>
      <c r="E65" s="39">
        <f>'2013'!E16</f>
        <v>5282820.8900000006</v>
      </c>
      <c r="F65" s="39">
        <f>'2013'!F16</f>
        <v>5327067.7299999995</v>
      </c>
      <c r="G65" s="39">
        <f>'2013'!G16</f>
        <v>2596529.5699999998</v>
      </c>
      <c r="H65" s="39">
        <f>'2013'!H16</f>
        <v>788542.91999999981</v>
      </c>
      <c r="I65" s="39">
        <f>'2013'!I16</f>
        <v>229394.30000000002</v>
      </c>
      <c r="J65" s="39">
        <f>'2013'!J16</f>
        <v>9659.27</v>
      </c>
      <c r="K65" s="39">
        <f>'2013'!K16</f>
        <v>16889361.540000003</v>
      </c>
      <c r="L65" s="56">
        <f>'2013'!L16</f>
        <v>3496652</v>
      </c>
      <c r="M65" s="43">
        <f>'2013'!M16</f>
        <v>4.8301522542134601</v>
      </c>
    </row>
    <row r="66" spans="1:13" x14ac:dyDescent="0.25">
      <c r="A66" s="40" t="s">
        <v>17</v>
      </c>
      <c r="B66" s="3">
        <f>'2013'!B30</f>
        <v>17365.489999999998</v>
      </c>
      <c r="C66" s="3">
        <f>'2013'!C30</f>
        <v>160403.38999999998</v>
      </c>
      <c r="D66" s="3">
        <f>'2013'!D30</f>
        <v>1152649.05</v>
      </c>
      <c r="E66" s="3">
        <f>'2013'!E30</f>
        <v>3458903.3000000003</v>
      </c>
      <c r="F66" s="3">
        <f>'2013'!F30</f>
        <v>4874330.580000001</v>
      </c>
      <c r="G66" s="3">
        <f>'2013'!G30</f>
        <v>3017245.63</v>
      </c>
      <c r="H66" s="3">
        <f>'2013'!H30</f>
        <v>1220072.9099999999</v>
      </c>
      <c r="I66" s="3">
        <f>'2013'!I30</f>
        <v>418357.46</v>
      </c>
      <c r="J66" s="3">
        <f>'2013'!J30</f>
        <v>53803.86</v>
      </c>
      <c r="K66" s="3">
        <f>'2013'!K30</f>
        <v>14373131.67</v>
      </c>
      <c r="L66" s="10">
        <f>'2013'!L30</f>
        <v>2753095</v>
      </c>
      <c r="M66" s="44">
        <f>'2013'!M30</f>
        <v>5.2207176541310778</v>
      </c>
    </row>
    <row r="67" spans="1:13" x14ac:dyDescent="0.25">
      <c r="A67" s="40" t="s">
        <v>10</v>
      </c>
      <c r="B67" s="3">
        <f>'2013'!B44</f>
        <v>27412.699999999993</v>
      </c>
      <c r="C67" s="3">
        <f>'2013'!C44</f>
        <v>352412.07999999996</v>
      </c>
      <c r="D67" s="3">
        <f>'2013'!D44</f>
        <v>2240367.29</v>
      </c>
      <c r="E67" s="3">
        <f>'2013'!E44</f>
        <v>3934516.8600000003</v>
      </c>
      <c r="F67" s="3">
        <f>'2013'!F44</f>
        <v>4031259.42</v>
      </c>
      <c r="G67" s="3">
        <f>'2013'!G44</f>
        <v>3096007.7099999995</v>
      </c>
      <c r="H67" s="3">
        <f>'2013'!H44</f>
        <v>1465231.1299999997</v>
      </c>
      <c r="I67" s="3">
        <f>'2013'!I44</f>
        <v>481077.31000000006</v>
      </c>
      <c r="J67" s="3">
        <f>'2013'!J44</f>
        <v>87699.99</v>
      </c>
      <c r="K67" s="3">
        <f>'2013'!K44</f>
        <v>16879382.279999997</v>
      </c>
      <c r="L67" s="10">
        <f>'2013'!L44</f>
        <v>3162331</v>
      </c>
      <c r="M67" s="44">
        <f>'2013'!M44</f>
        <v>5.3376393173263637</v>
      </c>
    </row>
    <row r="68" spans="1:13" ht="15.75" thickBot="1" x14ac:dyDescent="0.3">
      <c r="A68" s="41" t="s">
        <v>9</v>
      </c>
      <c r="B68" s="42">
        <f>'2013'!B58</f>
        <v>21838.599999999995</v>
      </c>
      <c r="C68" s="42">
        <f>'2013'!C58</f>
        <v>334329.71000000008</v>
      </c>
      <c r="D68" s="42">
        <f>'2013'!D58</f>
        <v>1946718.84</v>
      </c>
      <c r="E68" s="42">
        <f>'2013'!E58</f>
        <v>3977350.77</v>
      </c>
      <c r="F68" s="42">
        <f>'2013'!F58</f>
        <v>4018363.12</v>
      </c>
      <c r="G68" s="42">
        <f>'2013'!G58</f>
        <v>2554990.6199999996</v>
      </c>
      <c r="H68" s="42">
        <f>'2013'!H58</f>
        <v>1239387.5700000003</v>
      </c>
      <c r="I68" s="42">
        <f>'2013'!I58</f>
        <v>623928.97</v>
      </c>
      <c r="J68" s="42">
        <f>'2013'!J58</f>
        <v>406769</v>
      </c>
      <c r="K68" s="42">
        <f>'2013'!K58</f>
        <v>15123677.200000001</v>
      </c>
      <c r="L68" s="57">
        <f>'2013'!L58</f>
        <v>3004068</v>
      </c>
      <c r="M68" s="45">
        <f>'2013'!M58</f>
        <v>5.0343990881697751</v>
      </c>
    </row>
    <row r="69" spans="1:13" ht="15.75" thickBot="1" x14ac:dyDescent="0.3">
      <c r="A69" s="212" t="s">
        <v>23</v>
      </c>
      <c r="B69" s="213"/>
      <c r="C69" s="213"/>
      <c r="D69" s="213"/>
      <c r="E69" s="213"/>
      <c r="F69" s="213"/>
      <c r="G69" s="213"/>
      <c r="H69" s="213"/>
      <c r="I69" s="213"/>
      <c r="J69" s="213"/>
      <c r="K69" s="213"/>
      <c r="L69" s="213"/>
      <c r="M69" s="214"/>
    </row>
    <row r="70" spans="1:13" ht="15.75" thickBot="1" x14ac:dyDescent="0.3">
      <c r="A70" s="37" t="s">
        <v>14</v>
      </c>
      <c r="B70" s="34" t="s">
        <v>29</v>
      </c>
      <c r="C70" s="35" t="s">
        <v>30</v>
      </c>
      <c r="D70" s="35" t="s">
        <v>31</v>
      </c>
      <c r="E70" s="35" t="s">
        <v>32</v>
      </c>
      <c r="F70" s="35" t="s">
        <v>33</v>
      </c>
      <c r="G70" s="35" t="s">
        <v>34</v>
      </c>
      <c r="H70" s="35" t="s">
        <v>35</v>
      </c>
      <c r="I70" s="35" t="s">
        <v>36</v>
      </c>
      <c r="J70" s="35" t="s">
        <v>37</v>
      </c>
      <c r="K70" s="36" t="s">
        <v>38</v>
      </c>
      <c r="L70" s="35" t="s">
        <v>25</v>
      </c>
      <c r="M70" s="33" t="s">
        <v>39</v>
      </c>
    </row>
    <row r="71" spans="1:13" x14ac:dyDescent="0.25">
      <c r="A71" s="38" t="s">
        <v>11</v>
      </c>
      <c r="B71" s="46">
        <f>'2012'!B16</f>
        <v>17269.720000000005</v>
      </c>
      <c r="C71" s="46">
        <f>'2012'!C16</f>
        <v>114962.45000000001</v>
      </c>
      <c r="D71" s="46">
        <f>'2012'!D16</f>
        <v>822715.27</v>
      </c>
      <c r="E71" s="46">
        <f>'2012'!E16</f>
        <v>3321950.1210000003</v>
      </c>
      <c r="F71" s="46">
        <f>'2012'!F16</f>
        <v>5345427.6999999993</v>
      </c>
      <c r="G71" s="46">
        <f>'2012'!G16</f>
        <v>4399497.9799999995</v>
      </c>
      <c r="H71" s="46">
        <f>'2012'!H16</f>
        <v>2540446.7300000004</v>
      </c>
      <c r="I71" s="46">
        <f>'2012'!I16</f>
        <v>1197501.5399999998</v>
      </c>
      <c r="J71" s="46">
        <f>'2012'!J16</f>
        <v>673000.67999999993</v>
      </c>
      <c r="K71" s="46">
        <f>'2012'!K16</f>
        <v>18432772.191</v>
      </c>
      <c r="L71" s="48">
        <f>'2012'!L16</f>
        <v>3222670</v>
      </c>
      <c r="M71" s="46">
        <f>'2012'!M16</f>
        <v>5.7197206636112288</v>
      </c>
    </row>
    <row r="72" spans="1:13" x14ac:dyDescent="0.25">
      <c r="A72" s="40" t="s">
        <v>17</v>
      </c>
      <c r="B72" s="9">
        <f>'2012'!B30</f>
        <v>15712.570000000003</v>
      </c>
      <c r="C72" s="9">
        <f>'2012'!C30</f>
        <v>131253.14999999997</v>
      </c>
      <c r="D72" s="9">
        <f>'2012'!D30</f>
        <v>1220408.5999999999</v>
      </c>
      <c r="E72" s="9">
        <f>'2012'!E30</f>
        <v>3527924.4799999995</v>
      </c>
      <c r="F72" s="9">
        <f>'2012'!F30</f>
        <v>4522280.7200000007</v>
      </c>
      <c r="G72" s="9">
        <f>'2012'!G30</f>
        <v>3024399.4499999993</v>
      </c>
      <c r="H72" s="9">
        <f>'2012'!H30</f>
        <v>1394228.8499999999</v>
      </c>
      <c r="I72" s="9">
        <f>'2012'!I30</f>
        <v>495683.83999999997</v>
      </c>
      <c r="J72" s="9">
        <f>'2012'!J30</f>
        <v>186663.99999999994</v>
      </c>
      <c r="K72" s="9">
        <f>'2012'!K30</f>
        <v>14518555.659999998</v>
      </c>
      <c r="L72" s="49">
        <f>'2012'!L30</f>
        <v>2731548</v>
      </c>
      <c r="M72" s="9">
        <f>'2012'!M30</f>
        <v>5.3151383977144091</v>
      </c>
    </row>
    <row r="73" spans="1:13" x14ac:dyDescent="0.25">
      <c r="A73" s="40" t="s">
        <v>10</v>
      </c>
      <c r="B73" s="9">
        <f>'2012'!B44</f>
        <v>63603.389999999992</v>
      </c>
      <c r="C73" s="9">
        <f>'2012'!C44</f>
        <v>527423.79</v>
      </c>
      <c r="D73" s="9">
        <f>'2012'!D44</f>
        <v>2674902.2799999998</v>
      </c>
      <c r="E73" s="9">
        <f>'2012'!E44</f>
        <v>4589519.47</v>
      </c>
      <c r="F73" s="9">
        <f>'2012'!F44</f>
        <v>3527773.51</v>
      </c>
      <c r="G73" s="9">
        <f>'2012'!G44</f>
        <v>1963134.73</v>
      </c>
      <c r="H73" s="9">
        <f>'2012'!H44</f>
        <v>765813.14</v>
      </c>
      <c r="I73" s="9">
        <f>'2012'!I44</f>
        <v>273078.98</v>
      </c>
      <c r="J73" s="9">
        <f>'2012'!J44</f>
        <v>95575.639999999985</v>
      </c>
      <c r="K73" s="9">
        <f>'2012'!K44</f>
        <v>14480824.930000002</v>
      </c>
      <c r="L73" s="49">
        <f>'2012'!L44</f>
        <v>3124179</v>
      </c>
      <c r="M73" s="9">
        <f>'2012'!M44</f>
        <v>4.6350817062658702</v>
      </c>
    </row>
    <row r="74" spans="1:13" ht="15.75" thickBot="1" x14ac:dyDescent="0.3">
      <c r="A74" s="41" t="s">
        <v>9</v>
      </c>
      <c r="B74" s="47">
        <f>'2012'!B58</f>
        <v>60600.400000000009</v>
      </c>
      <c r="C74" s="47">
        <f>'2012'!C58</f>
        <v>495124.86</v>
      </c>
      <c r="D74" s="47">
        <f>'2012'!D58</f>
        <v>2767703.86</v>
      </c>
      <c r="E74" s="47">
        <f>'2012'!E58</f>
        <v>4779132.8999999994</v>
      </c>
      <c r="F74" s="47">
        <f>'2012'!F58</f>
        <v>4142815.1799999992</v>
      </c>
      <c r="G74" s="47">
        <f>'2012'!G58</f>
        <v>2163496.85</v>
      </c>
      <c r="H74" s="47">
        <f>'2012'!H58</f>
        <v>739611.85</v>
      </c>
      <c r="I74" s="47">
        <f>'2012'!I58</f>
        <v>169589.30999999997</v>
      </c>
      <c r="J74" s="47">
        <f>'2012'!J58</f>
        <v>32973.799999999996</v>
      </c>
      <c r="K74" s="47">
        <f>'2012'!K58</f>
        <v>15351049.01</v>
      </c>
      <c r="L74" s="50">
        <f>'2012'!L58</f>
        <v>3312162</v>
      </c>
      <c r="M74" s="47">
        <f>'2012'!M58</f>
        <v>4.6347518660017233</v>
      </c>
    </row>
    <row r="75" spans="1:13" ht="15.75" thickBot="1" x14ac:dyDescent="0.3">
      <c r="A75" s="212" t="s">
        <v>24</v>
      </c>
      <c r="B75" s="213"/>
      <c r="C75" s="213"/>
      <c r="D75" s="213"/>
      <c r="E75" s="213"/>
      <c r="F75" s="213"/>
      <c r="G75" s="213"/>
      <c r="H75" s="213"/>
      <c r="I75" s="213"/>
      <c r="J75" s="213"/>
      <c r="K75" s="213"/>
      <c r="L75" s="213"/>
      <c r="M75" s="214"/>
    </row>
    <row r="76" spans="1:13" ht="15.75" thickBot="1" x14ac:dyDescent="0.3">
      <c r="A76" s="37" t="s">
        <v>14</v>
      </c>
      <c r="B76" s="34" t="s">
        <v>29</v>
      </c>
      <c r="C76" s="35" t="s">
        <v>30</v>
      </c>
      <c r="D76" s="35" t="s">
        <v>31</v>
      </c>
      <c r="E76" s="35" t="s">
        <v>32</v>
      </c>
      <c r="F76" s="35" t="s">
        <v>33</v>
      </c>
      <c r="G76" s="35" t="s">
        <v>34</v>
      </c>
      <c r="H76" s="35" t="s">
        <v>35</v>
      </c>
      <c r="I76" s="35" t="s">
        <v>36</v>
      </c>
      <c r="J76" s="35" t="s">
        <v>37</v>
      </c>
      <c r="K76" s="36" t="s">
        <v>38</v>
      </c>
      <c r="L76" s="35" t="s">
        <v>25</v>
      </c>
      <c r="M76" s="33" t="s">
        <v>39</v>
      </c>
    </row>
    <row r="77" spans="1:13" x14ac:dyDescent="0.25">
      <c r="A77" s="38" t="s">
        <v>11</v>
      </c>
      <c r="B77" s="46">
        <f>'2011'!B16</f>
        <v>55908.15</v>
      </c>
      <c r="C77" s="46">
        <f>'2011'!C16</f>
        <v>299912.87</v>
      </c>
      <c r="D77" s="46">
        <f>'2011'!D16</f>
        <v>2071629.3830000004</v>
      </c>
      <c r="E77" s="46">
        <f>'2011'!E16</f>
        <v>4515341.96</v>
      </c>
      <c r="F77" s="46">
        <f>'2011'!F16</f>
        <v>4612947.7700000005</v>
      </c>
      <c r="G77" s="46">
        <f>'2011'!G16</f>
        <v>2408920.75</v>
      </c>
      <c r="H77" s="46">
        <f>'2011'!H16</f>
        <v>982706.18</v>
      </c>
      <c r="I77" s="46">
        <f>'2011'!I16</f>
        <v>408126.72000000003</v>
      </c>
      <c r="J77" s="46">
        <f>'2011'!J16</f>
        <v>8171.9600000000009</v>
      </c>
      <c r="K77" s="46">
        <f>'2011'!K16</f>
        <v>15363665.743000003</v>
      </c>
      <c r="L77" s="48">
        <f>'2011'!L16</f>
        <v>3122775</v>
      </c>
      <c r="M77" s="46">
        <f>'2011'!M16</f>
        <v>4.9198759894644999</v>
      </c>
    </row>
    <row r="78" spans="1:13" x14ac:dyDescent="0.25">
      <c r="A78" s="40" t="s">
        <v>17</v>
      </c>
      <c r="B78" s="9">
        <f>'2011'!B30</f>
        <v>32080.699999999997</v>
      </c>
      <c r="C78" s="9">
        <f>'2011'!C30</f>
        <v>236212.99999999997</v>
      </c>
      <c r="D78" s="9">
        <f>'2011'!D30</f>
        <v>1816443.18</v>
      </c>
      <c r="E78" s="9">
        <f>'2011'!E30</f>
        <v>3602199.7499999995</v>
      </c>
      <c r="F78" s="9">
        <f>'2011'!F30</f>
        <v>3281103.2</v>
      </c>
      <c r="G78" s="9">
        <f>'2011'!G30</f>
        <v>1734993.1600000001</v>
      </c>
      <c r="H78" s="9">
        <f>'2011'!H30</f>
        <v>660777.41999999993</v>
      </c>
      <c r="I78" s="9">
        <f>'2011'!I30</f>
        <v>181616.19999999998</v>
      </c>
      <c r="J78" s="9">
        <f>'2011'!J30</f>
        <v>15845.3</v>
      </c>
      <c r="K78" s="9">
        <f>'2011'!K30</f>
        <v>11561271.909999998</v>
      </c>
      <c r="L78" s="49">
        <f>'2011'!L30</f>
        <v>2392019</v>
      </c>
      <c r="M78" s="9">
        <f>'2011'!M30</f>
        <v>4.833269263329429</v>
      </c>
    </row>
    <row r="79" spans="1:13" x14ac:dyDescent="0.25">
      <c r="A79" s="40" t="s">
        <v>10</v>
      </c>
      <c r="B79" s="9">
        <f>'2011'!B44</f>
        <v>77691.300000000017</v>
      </c>
      <c r="C79" s="9">
        <f>'2011'!C44</f>
        <v>601947.10000000009</v>
      </c>
      <c r="D79" s="9">
        <f>'2011'!D44</f>
        <v>2644306.7999999998</v>
      </c>
      <c r="E79" s="9">
        <f>'2011'!E44</f>
        <v>3357631.8000000007</v>
      </c>
      <c r="F79" s="9">
        <f>'2011'!F44</f>
        <v>2650898.08</v>
      </c>
      <c r="G79" s="9">
        <f>'2011'!G44</f>
        <v>1969505.2000000002</v>
      </c>
      <c r="H79" s="9">
        <f>'2011'!H44</f>
        <v>979287.59999999986</v>
      </c>
      <c r="I79" s="9">
        <f>'2011'!I44</f>
        <v>382939.00000000006</v>
      </c>
      <c r="J79" s="9">
        <f>'2011'!J44</f>
        <v>42521.099999999991</v>
      </c>
      <c r="K79" s="9">
        <f>'2011'!K44</f>
        <v>12706727.98</v>
      </c>
      <c r="L79" s="49">
        <f>'2011'!L44</f>
        <v>2741906</v>
      </c>
      <c r="M79" s="9">
        <f>'2011'!M44</f>
        <v>4.6342682717788284</v>
      </c>
    </row>
    <row r="80" spans="1:13" ht="15.75" thickBot="1" x14ac:dyDescent="0.3">
      <c r="A80" s="41" t="s">
        <v>9</v>
      </c>
      <c r="B80" s="47">
        <f>'2011'!B58</f>
        <v>59952.4</v>
      </c>
      <c r="C80" s="47">
        <f>'2011'!C58</f>
        <v>290504.5</v>
      </c>
      <c r="D80" s="47">
        <f>'2011'!D58</f>
        <v>1867482.86</v>
      </c>
      <c r="E80" s="47">
        <f>'2011'!E58</f>
        <v>3010852.4500000007</v>
      </c>
      <c r="F80" s="47">
        <f>'2011'!F58</f>
        <v>2630740.34</v>
      </c>
      <c r="G80" s="47">
        <f>'2011'!G58</f>
        <v>1501350.54</v>
      </c>
      <c r="H80" s="47">
        <f>'2011'!H58</f>
        <v>613205.07999999996</v>
      </c>
      <c r="I80" s="47">
        <f>'2011'!I58</f>
        <v>244107.19999999998</v>
      </c>
      <c r="J80" s="47">
        <f>'2011'!J58</f>
        <v>123441.09999999999</v>
      </c>
      <c r="K80" s="47">
        <f>'2011'!K58</f>
        <v>10341636.469999999</v>
      </c>
      <c r="L80" s="50">
        <f>'2011'!L58</f>
        <v>2116991</v>
      </c>
      <c r="M80" s="47">
        <f>'2011'!M58</f>
        <v>4.8850639752365499</v>
      </c>
    </row>
  </sheetData>
  <mergeCells count="6">
    <mergeCell ref="A3:M3"/>
    <mergeCell ref="A63:M63"/>
    <mergeCell ref="A69:M69"/>
    <mergeCell ref="A75:M75"/>
    <mergeCell ref="A1:M1"/>
    <mergeCell ref="A2:M2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59"/>
  <sheetViews>
    <sheetView topLeftCell="A37" workbookViewId="0">
      <selection activeCell="P9" sqref="P9"/>
    </sheetView>
  </sheetViews>
  <sheetFormatPr defaultRowHeight="15" x14ac:dyDescent="0.25"/>
  <cols>
    <col min="1" max="1" width="11.42578125" bestFit="1" customWidth="1"/>
    <col min="2" max="2" width="9" bestFit="1" customWidth="1"/>
    <col min="3" max="3" width="10" bestFit="1" customWidth="1"/>
    <col min="4" max="4" width="11" bestFit="1" customWidth="1"/>
    <col min="5" max="7" width="12" bestFit="1" customWidth="1"/>
    <col min="8" max="9" width="11" bestFit="1" customWidth="1"/>
    <col min="10" max="10" width="10" bestFit="1" customWidth="1"/>
    <col min="11" max="11" width="12" bestFit="1" customWidth="1"/>
    <col min="12" max="12" width="9" bestFit="1" customWidth="1"/>
    <col min="13" max="13" width="9.85546875" bestFit="1" customWidth="1"/>
  </cols>
  <sheetData>
    <row r="1" spans="1:13" ht="19.5" thickBot="1" x14ac:dyDescent="0.35">
      <c r="A1" s="230" t="s">
        <v>22</v>
      </c>
      <c r="B1" s="231"/>
      <c r="C1" s="231"/>
      <c r="D1" s="231"/>
      <c r="E1" s="231"/>
      <c r="F1" s="231"/>
      <c r="G1" s="231"/>
      <c r="H1" s="231"/>
      <c r="I1" s="231"/>
      <c r="J1" s="231"/>
      <c r="K1" s="231"/>
      <c r="L1" s="231"/>
      <c r="M1" s="232"/>
    </row>
    <row r="2" spans="1:13" ht="15.75" thickBot="1" x14ac:dyDescent="0.3">
      <c r="A2" s="14" t="s">
        <v>14</v>
      </c>
      <c r="B2" s="15" t="s">
        <v>0</v>
      </c>
      <c r="C2" s="16" t="s">
        <v>1</v>
      </c>
      <c r="D2" s="16" t="s">
        <v>2</v>
      </c>
      <c r="E2" s="16" t="s">
        <v>3</v>
      </c>
      <c r="F2" s="16" t="s">
        <v>4</v>
      </c>
      <c r="G2" s="16" t="s">
        <v>5</v>
      </c>
      <c r="H2" s="16" t="s">
        <v>6</v>
      </c>
      <c r="I2" s="16" t="s">
        <v>7</v>
      </c>
      <c r="J2" s="16" t="s">
        <v>8</v>
      </c>
      <c r="K2" s="16" t="s">
        <v>13</v>
      </c>
      <c r="L2" s="16" t="s">
        <v>15</v>
      </c>
      <c r="M2" s="17" t="s">
        <v>12</v>
      </c>
    </row>
    <row r="3" spans="1:13" x14ac:dyDescent="0.25">
      <c r="A3" s="18">
        <v>52</v>
      </c>
      <c r="B3" s="19">
        <v>501.90000000000003</v>
      </c>
      <c r="C3" s="19">
        <v>2631.7000000000003</v>
      </c>
      <c r="D3" s="19">
        <v>17781.39</v>
      </c>
      <c r="E3" s="19">
        <v>44769</v>
      </c>
      <c r="F3" s="19">
        <v>47132.72</v>
      </c>
      <c r="G3" s="19">
        <v>21815</v>
      </c>
      <c r="H3" s="19">
        <v>5085.46</v>
      </c>
      <c r="I3" s="19">
        <v>664.09999999999991</v>
      </c>
      <c r="J3" s="19">
        <v>44.7</v>
      </c>
      <c r="K3" s="20">
        <f t="shared" ref="K3:K15" si="0">SUM(B3:J3)</f>
        <v>140425.97</v>
      </c>
      <c r="L3" s="20">
        <v>29104</v>
      </c>
      <c r="M3" s="21">
        <v>4.82</v>
      </c>
    </row>
    <row r="4" spans="1:13" x14ac:dyDescent="0.25">
      <c r="A4" s="22">
        <v>51</v>
      </c>
      <c r="B4" s="23">
        <v>1203.95</v>
      </c>
      <c r="C4" s="23">
        <v>15689.62</v>
      </c>
      <c r="D4" s="23">
        <v>102581.95</v>
      </c>
      <c r="E4" s="23">
        <v>304970.23999999999</v>
      </c>
      <c r="F4" s="23">
        <v>312466.46999999997</v>
      </c>
      <c r="G4" s="23">
        <v>170846.31</v>
      </c>
      <c r="H4" s="23">
        <v>55992.579999999994</v>
      </c>
      <c r="I4" s="23">
        <v>14529.17</v>
      </c>
      <c r="J4" s="23">
        <v>1284.0999999999999</v>
      </c>
      <c r="K4" s="2">
        <f t="shared" si="0"/>
        <v>979564.39</v>
      </c>
      <c r="L4" s="2">
        <v>196105</v>
      </c>
      <c r="M4" s="24">
        <v>5</v>
      </c>
    </row>
    <row r="5" spans="1:13" x14ac:dyDescent="0.25">
      <c r="A5" s="22">
        <v>50</v>
      </c>
      <c r="B5" s="23">
        <v>2941.71</v>
      </c>
      <c r="C5" s="23">
        <v>66614.33</v>
      </c>
      <c r="D5" s="23">
        <v>295677.84999999998</v>
      </c>
      <c r="E5" s="23">
        <v>472292.98000000004</v>
      </c>
      <c r="F5" s="23">
        <v>402304.76999999996</v>
      </c>
      <c r="G5" s="23">
        <v>230708.49000000002</v>
      </c>
      <c r="H5" s="23">
        <v>76235.87</v>
      </c>
      <c r="I5" s="23">
        <v>15370.44</v>
      </c>
      <c r="J5" s="23">
        <v>1595.6000000000001</v>
      </c>
      <c r="K5" s="2">
        <f t="shared" si="0"/>
        <v>1563742.04</v>
      </c>
      <c r="L5" s="2">
        <v>338638</v>
      </c>
      <c r="M5" s="24">
        <v>4.62</v>
      </c>
    </row>
    <row r="6" spans="1:13" x14ac:dyDescent="0.25">
      <c r="A6" s="22">
        <v>49</v>
      </c>
      <c r="B6" s="23">
        <v>2094.85</v>
      </c>
      <c r="C6" s="23">
        <v>35520.799999999996</v>
      </c>
      <c r="D6" s="23">
        <v>193796.96000000002</v>
      </c>
      <c r="E6" s="23">
        <v>420550</v>
      </c>
      <c r="F6" s="23">
        <v>402523.43999999994</v>
      </c>
      <c r="G6" s="23">
        <v>227205.7</v>
      </c>
      <c r="H6" s="23">
        <v>77698.750000000015</v>
      </c>
      <c r="I6" s="23">
        <v>17217.43</v>
      </c>
      <c r="J6" s="23">
        <v>1963.37</v>
      </c>
      <c r="K6" s="2">
        <f t="shared" si="0"/>
        <v>1378571.2999999998</v>
      </c>
      <c r="L6" s="2">
        <v>286444</v>
      </c>
      <c r="M6" s="24">
        <v>4.8099999999999996</v>
      </c>
    </row>
    <row r="7" spans="1:13" x14ac:dyDescent="0.25">
      <c r="A7" s="22">
        <v>48</v>
      </c>
      <c r="B7" s="23">
        <v>2575.44</v>
      </c>
      <c r="C7" s="23">
        <v>45433.42</v>
      </c>
      <c r="D7" s="23">
        <v>217644.31</v>
      </c>
      <c r="E7" s="23">
        <v>464754.95000000007</v>
      </c>
      <c r="F7" s="23">
        <v>416684.83999999997</v>
      </c>
      <c r="G7" s="23">
        <v>184498.65999999997</v>
      </c>
      <c r="H7" s="23">
        <v>47567.35</v>
      </c>
      <c r="I7" s="23">
        <v>8147.98</v>
      </c>
      <c r="J7" s="23">
        <v>410.00000000000006</v>
      </c>
      <c r="K7" s="2">
        <f t="shared" si="0"/>
        <v>1387716.95</v>
      </c>
      <c r="L7" s="2">
        <v>298172</v>
      </c>
      <c r="M7" s="24">
        <v>4.6500000000000004</v>
      </c>
    </row>
    <row r="8" spans="1:13" x14ac:dyDescent="0.25">
      <c r="A8" s="22">
        <v>47</v>
      </c>
      <c r="B8" s="23">
        <v>1691.88</v>
      </c>
      <c r="C8" s="23">
        <v>17060.04</v>
      </c>
      <c r="D8" s="23">
        <v>92642.140000000014</v>
      </c>
      <c r="E8" s="23">
        <v>319719.09000000003</v>
      </c>
      <c r="F8" s="23">
        <v>455912.43</v>
      </c>
      <c r="G8" s="23">
        <v>267485.36</v>
      </c>
      <c r="H8" s="23">
        <v>78898.179999999993</v>
      </c>
      <c r="I8" s="23">
        <v>15826.17</v>
      </c>
      <c r="J8" s="23">
        <v>1520.4</v>
      </c>
      <c r="K8" s="2">
        <f t="shared" si="0"/>
        <v>1250755.6899999997</v>
      </c>
      <c r="L8" s="2">
        <v>242597</v>
      </c>
      <c r="M8" s="24">
        <v>5.16</v>
      </c>
    </row>
    <row r="9" spans="1:13" x14ac:dyDescent="0.25">
      <c r="A9" s="22">
        <v>46</v>
      </c>
      <c r="B9" s="23">
        <v>2721.44</v>
      </c>
      <c r="C9" s="23">
        <v>31634.739999999998</v>
      </c>
      <c r="D9" s="23">
        <v>180454.29</v>
      </c>
      <c r="E9" s="23">
        <v>409203.15</v>
      </c>
      <c r="F9" s="23">
        <v>440661.41</v>
      </c>
      <c r="G9" s="23">
        <v>245403.73</v>
      </c>
      <c r="H9" s="23">
        <v>85225.87000000001</v>
      </c>
      <c r="I9" s="23">
        <v>20738.43</v>
      </c>
      <c r="J9" s="23">
        <v>578.9</v>
      </c>
      <c r="K9" s="2">
        <f t="shared" si="0"/>
        <v>1416621.96</v>
      </c>
      <c r="L9" s="2">
        <v>289600</v>
      </c>
      <c r="M9" s="24">
        <v>4.8899999999999997</v>
      </c>
    </row>
    <row r="10" spans="1:13" x14ac:dyDescent="0.25">
      <c r="A10" s="22">
        <v>45</v>
      </c>
      <c r="B10" s="23">
        <v>3600.68</v>
      </c>
      <c r="C10" s="23">
        <v>57568.850000000006</v>
      </c>
      <c r="D10" s="23">
        <v>295379.80999999994</v>
      </c>
      <c r="E10" s="23">
        <v>546985.51</v>
      </c>
      <c r="F10" s="23">
        <v>455824.11000000004</v>
      </c>
      <c r="G10" s="23">
        <v>172215.65999999997</v>
      </c>
      <c r="H10" s="23">
        <v>55551.08</v>
      </c>
      <c r="I10" s="23">
        <v>15264.03</v>
      </c>
      <c r="J10" s="23">
        <v>488.3</v>
      </c>
      <c r="K10" s="2">
        <f t="shared" si="0"/>
        <v>1602878.03</v>
      </c>
      <c r="L10" s="2">
        <v>350132</v>
      </c>
      <c r="M10" s="24">
        <v>4.58</v>
      </c>
    </row>
    <row r="11" spans="1:13" x14ac:dyDescent="0.25">
      <c r="A11" s="22">
        <v>44</v>
      </c>
      <c r="B11" s="23">
        <v>3357.8399999999997</v>
      </c>
      <c r="C11" s="23">
        <v>49598.14</v>
      </c>
      <c r="D11" s="23">
        <v>277733.15000000002</v>
      </c>
      <c r="E11" s="23">
        <v>585963.29</v>
      </c>
      <c r="F11" s="23">
        <v>432231.61999999994</v>
      </c>
      <c r="G11" s="23">
        <v>174770.46000000002</v>
      </c>
      <c r="H11" s="23">
        <v>56556.5</v>
      </c>
      <c r="I11" s="23">
        <v>12753.24</v>
      </c>
      <c r="J11" s="23">
        <v>203.4</v>
      </c>
      <c r="K11" s="2">
        <f t="shared" si="0"/>
        <v>1593167.64</v>
      </c>
      <c r="L11" s="2">
        <v>347866</v>
      </c>
      <c r="M11" s="24">
        <v>4.58</v>
      </c>
    </row>
    <row r="12" spans="1:13" x14ac:dyDescent="0.25">
      <c r="A12" s="22">
        <v>43</v>
      </c>
      <c r="B12" s="23">
        <v>2475.48</v>
      </c>
      <c r="C12" s="23">
        <v>20709.189999999995</v>
      </c>
      <c r="D12" s="23">
        <v>160630.07</v>
      </c>
      <c r="E12" s="23">
        <v>478768.29000000004</v>
      </c>
      <c r="F12" s="23">
        <v>488567.24999999994</v>
      </c>
      <c r="G12" s="23">
        <v>201497</v>
      </c>
      <c r="H12" s="23">
        <v>48669.22</v>
      </c>
      <c r="I12" s="23">
        <v>23127.089999999997</v>
      </c>
      <c r="J12" s="23">
        <v>243.70000000000002</v>
      </c>
      <c r="K12" s="2">
        <f t="shared" si="0"/>
        <v>1424687.29</v>
      </c>
      <c r="L12" s="2">
        <v>292646</v>
      </c>
      <c r="M12" s="24">
        <v>4.87</v>
      </c>
    </row>
    <row r="13" spans="1:13" x14ac:dyDescent="0.25">
      <c r="A13" s="22">
        <v>42</v>
      </c>
      <c r="B13" s="23">
        <v>433.75</v>
      </c>
      <c r="C13" s="23">
        <v>11907.42</v>
      </c>
      <c r="D13" s="23">
        <v>78040.34</v>
      </c>
      <c r="E13" s="23">
        <v>305682.37</v>
      </c>
      <c r="F13" s="23">
        <v>429483.16</v>
      </c>
      <c r="G13" s="23">
        <v>217589.41</v>
      </c>
      <c r="H13" s="23">
        <v>69087.34</v>
      </c>
      <c r="I13" s="23">
        <v>38905.490000000005</v>
      </c>
      <c r="J13" s="23">
        <v>586.5</v>
      </c>
      <c r="K13" s="2">
        <f t="shared" si="0"/>
        <v>1151715.78</v>
      </c>
      <c r="L13" s="2">
        <v>221834</v>
      </c>
      <c r="M13" s="24">
        <v>5.19</v>
      </c>
    </row>
    <row r="14" spans="1:13" x14ac:dyDescent="0.25">
      <c r="A14" s="22">
        <v>41</v>
      </c>
      <c r="B14" s="23">
        <v>1640.38</v>
      </c>
      <c r="C14" s="23">
        <v>30362.05</v>
      </c>
      <c r="D14" s="23">
        <v>180918.14</v>
      </c>
      <c r="E14" s="23">
        <v>491393.19999999995</v>
      </c>
      <c r="F14" s="23">
        <v>499811.01999999996</v>
      </c>
      <c r="G14" s="23">
        <v>221248.11</v>
      </c>
      <c r="H14" s="23">
        <v>66229.75</v>
      </c>
      <c r="I14" s="23">
        <v>27864.379999999997</v>
      </c>
      <c r="J14" s="23">
        <v>297.10000000000002</v>
      </c>
      <c r="K14" s="2">
        <f t="shared" si="0"/>
        <v>1519764.13</v>
      </c>
      <c r="L14" s="2">
        <v>313462</v>
      </c>
      <c r="M14" s="24">
        <v>4.8499999999999996</v>
      </c>
    </row>
    <row r="15" spans="1:13" x14ac:dyDescent="0.25">
      <c r="A15" s="22">
        <v>40</v>
      </c>
      <c r="B15" s="23">
        <v>1349.1000000000001</v>
      </c>
      <c r="C15" s="23">
        <v>18586.72</v>
      </c>
      <c r="D15" s="23">
        <v>132161.03999999998</v>
      </c>
      <c r="E15" s="23">
        <v>437768.81999999995</v>
      </c>
      <c r="F15" s="23">
        <v>543464.49</v>
      </c>
      <c r="G15" s="23">
        <v>261245.68</v>
      </c>
      <c r="H15" s="23">
        <v>65744.97</v>
      </c>
      <c r="I15" s="23">
        <v>18986.350000000002</v>
      </c>
      <c r="J15" s="23">
        <v>443.2</v>
      </c>
      <c r="K15" s="2">
        <f t="shared" si="0"/>
        <v>1479750.3699999999</v>
      </c>
      <c r="L15" s="2">
        <v>290052</v>
      </c>
      <c r="M15" s="24">
        <v>5.0999999999999996</v>
      </c>
    </row>
    <row r="16" spans="1:13" x14ac:dyDescent="0.25">
      <c r="A16" s="25" t="s">
        <v>11</v>
      </c>
      <c r="B16" s="1">
        <f t="shared" ref="B16:L16" si="1">SUM(B3:B15)</f>
        <v>26588.399999999998</v>
      </c>
      <c r="C16" s="1">
        <f t="shared" si="1"/>
        <v>403317.02</v>
      </c>
      <c r="D16" s="1">
        <f t="shared" si="1"/>
        <v>2225441.44</v>
      </c>
      <c r="E16" s="1">
        <f t="shared" si="1"/>
        <v>5282820.8900000006</v>
      </c>
      <c r="F16" s="1">
        <f t="shared" si="1"/>
        <v>5327067.7299999995</v>
      </c>
      <c r="G16" s="1">
        <f t="shared" si="1"/>
        <v>2596529.5699999998</v>
      </c>
      <c r="H16" s="1">
        <f t="shared" si="1"/>
        <v>788542.91999999981</v>
      </c>
      <c r="I16" s="1">
        <f t="shared" si="1"/>
        <v>229394.30000000002</v>
      </c>
      <c r="J16" s="1">
        <f t="shared" si="1"/>
        <v>9659.27</v>
      </c>
      <c r="K16" s="1">
        <f t="shared" si="1"/>
        <v>16889361.540000003</v>
      </c>
      <c r="L16" s="1">
        <f t="shared" si="1"/>
        <v>3496652</v>
      </c>
      <c r="M16" s="26">
        <f>K16/L16</f>
        <v>4.8301522542134601</v>
      </c>
    </row>
    <row r="17" spans="1:13" x14ac:dyDescent="0.25">
      <c r="A17" s="22">
        <v>39</v>
      </c>
      <c r="B17" s="23">
        <v>920.9</v>
      </c>
      <c r="C17" s="23">
        <v>9270.0999999999985</v>
      </c>
      <c r="D17" s="23">
        <v>61648.56</v>
      </c>
      <c r="E17" s="23">
        <v>295130.86</v>
      </c>
      <c r="F17" s="23">
        <v>485268.36</v>
      </c>
      <c r="G17" s="23">
        <v>252721.76</v>
      </c>
      <c r="H17" s="23">
        <v>87008.31</v>
      </c>
      <c r="I17" s="23">
        <v>47723.86</v>
      </c>
      <c r="J17" s="23">
        <v>572.40000000000009</v>
      </c>
      <c r="K17" s="2">
        <f t="shared" ref="K17:K29" si="2">SUM(B17:J17)</f>
        <v>1240265.1100000001</v>
      </c>
      <c r="L17" s="2">
        <v>233529</v>
      </c>
      <c r="M17" s="24">
        <v>5.31</v>
      </c>
    </row>
    <row r="18" spans="1:13" x14ac:dyDescent="0.25">
      <c r="A18" s="22">
        <v>38</v>
      </c>
      <c r="B18" s="23">
        <v>1839.7800000000002</v>
      </c>
      <c r="C18" s="23">
        <v>12994.75</v>
      </c>
      <c r="D18" s="23">
        <v>91130.51999999999</v>
      </c>
      <c r="E18" s="23">
        <v>374096.95</v>
      </c>
      <c r="F18" s="23">
        <v>481131.37</v>
      </c>
      <c r="G18" s="23">
        <v>219078.48</v>
      </c>
      <c r="H18" s="23">
        <v>55397.75</v>
      </c>
      <c r="I18" s="23">
        <v>36124.160000000003</v>
      </c>
      <c r="J18" s="23">
        <v>417.7</v>
      </c>
      <c r="K18" s="2">
        <f t="shared" si="2"/>
        <v>1272211.46</v>
      </c>
      <c r="L18" s="2">
        <v>250962</v>
      </c>
      <c r="M18" s="24">
        <v>5.07</v>
      </c>
    </row>
    <row r="19" spans="1:13" x14ac:dyDescent="0.25">
      <c r="A19" s="22">
        <v>37</v>
      </c>
      <c r="B19" s="23">
        <v>1727.4499999999998</v>
      </c>
      <c r="C19" s="23">
        <v>19019.259999999998</v>
      </c>
      <c r="D19" s="23">
        <v>128265.79</v>
      </c>
      <c r="E19" s="23">
        <v>441465.51999999996</v>
      </c>
      <c r="F19" s="23">
        <v>571779.96</v>
      </c>
      <c r="G19" s="23">
        <v>252669.94</v>
      </c>
      <c r="H19" s="23">
        <v>100470.11</v>
      </c>
      <c r="I19" s="23">
        <v>17130.91</v>
      </c>
      <c r="J19" s="23">
        <v>1580.9300000000003</v>
      </c>
      <c r="K19" s="2">
        <f t="shared" si="2"/>
        <v>1534109.8699999999</v>
      </c>
      <c r="L19" s="2">
        <v>304168</v>
      </c>
      <c r="M19" s="24">
        <v>5.04</v>
      </c>
    </row>
    <row r="20" spans="1:13" x14ac:dyDescent="0.25">
      <c r="A20" s="22">
        <v>36</v>
      </c>
      <c r="B20" s="23">
        <v>1906.77</v>
      </c>
      <c r="C20" s="23">
        <v>18515.66</v>
      </c>
      <c r="D20" s="23">
        <v>149363.49</v>
      </c>
      <c r="E20" s="23">
        <v>373542.83</v>
      </c>
      <c r="F20" s="23">
        <v>554617.25</v>
      </c>
      <c r="G20" s="23">
        <v>295523.34999999998</v>
      </c>
      <c r="H20" s="23">
        <v>103838.37000000001</v>
      </c>
      <c r="I20" s="23">
        <v>45508.480000000003</v>
      </c>
      <c r="J20" s="23">
        <v>2828.13</v>
      </c>
      <c r="K20" s="23">
        <f t="shared" si="2"/>
        <v>1545644.33</v>
      </c>
      <c r="L20" s="23">
        <v>299286</v>
      </c>
      <c r="M20" s="24">
        <v>5.16</v>
      </c>
    </row>
    <row r="21" spans="1:13" x14ac:dyDescent="0.25">
      <c r="A21" s="22">
        <v>35</v>
      </c>
      <c r="B21" s="23">
        <v>2365.2199999999998</v>
      </c>
      <c r="C21" s="23">
        <v>16671.53</v>
      </c>
      <c r="D21" s="23">
        <v>126184.05000000002</v>
      </c>
      <c r="E21" s="23">
        <v>283223.27</v>
      </c>
      <c r="F21" s="23">
        <v>514063.42</v>
      </c>
      <c r="G21" s="23">
        <v>404877.2</v>
      </c>
      <c r="H21" s="23">
        <v>173401.95</v>
      </c>
      <c r="I21" s="23">
        <v>36798.240000000005</v>
      </c>
      <c r="J21" s="23">
        <v>5706.2599999999993</v>
      </c>
      <c r="K21" s="23">
        <f t="shared" si="2"/>
        <v>1563291.14</v>
      </c>
      <c r="L21" s="23">
        <v>289513</v>
      </c>
      <c r="M21" s="24">
        <v>5.4</v>
      </c>
    </row>
    <row r="22" spans="1:13" x14ac:dyDescent="0.25">
      <c r="A22" s="22">
        <v>34</v>
      </c>
      <c r="B22" s="23">
        <v>1747.72</v>
      </c>
      <c r="C22" s="23">
        <v>13279.7</v>
      </c>
      <c r="D22" s="23">
        <v>75530.8</v>
      </c>
      <c r="E22" s="23">
        <v>227705.05</v>
      </c>
      <c r="F22" s="23">
        <v>437174.30000000005</v>
      </c>
      <c r="G22" s="23">
        <v>355986.94</v>
      </c>
      <c r="H22" s="23">
        <v>152043.84</v>
      </c>
      <c r="I22" s="23">
        <v>43450.91</v>
      </c>
      <c r="J22" s="23">
        <v>10894.86</v>
      </c>
      <c r="K22" s="23">
        <f t="shared" si="2"/>
        <v>1317814.1200000001</v>
      </c>
      <c r="L22" s="2">
        <v>238760</v>
      </c>
      <c r="M22" s="24">
        <v>5.52</v>
      </c>
    </row>
    <row r="23" spans="1:13" x14ac:dyDescent="0.25">
      <c r="A23" s="22">
        <v>33</v>
      </c>
      <c r="B23" s="23">
        <v>668.05</v>
      </c>
      <c r="C23" s="23">
        <v>6613.3200000000006</v>
      </c>
      <c r="D23" s="23">
        <v>44595.409999999996</v>
      </c>
      <c r="E23" s="23">
        <v>142797.68</v>
      </c>
      <c r="F23" s="23">
        <v>199977.29</v>
      </c>
      <c r="G23" s="23">
        <v>161873.66</v>
      </c>
      <c r="H23" s="23">
        <v>77860.549999999988</v>
      </c>
      <c r="I23" s="23">
        <v>25691.14</v>
      </c>
      <c r="J23" s="23">
        <v>5597.8</v>
      </c>
      <c r="K23" s="23">
        <f t="shared" si="2"/>
        <v>665674.9</v>
      </c>
      <c r="L23" s="2">
        <v>123546</v>
      </c>
      <c r="M23" s="24">
        <v>5.39</v>
      </c>
    </row>
    <row r="24" spans="1:13" x14ac:dyDescent="0.25">
      <c r="A24" s="22">
        <v>32</v>
      </c>
      <c r="B24" s="23">
        <v>171.91</v>
      </c>
      <c r="C24" s="23">
        <v>3856.7300000000005</v>
      </c>
      <c r="D24" s="23">
        <v>36395.369999999995</v>
      </c>
      <c r="E24" s="23">
        <v>143737.76</v>
      </c>
      <c r="F24" s="23">
        <v>222569.17</v>
      </c>
      <c r="G24" s="23">
        <v>124755.54</v>
      </c>
      <c r="H24" s="23">
        <v>45381.22</v>
      </c>
      <c r="I24" s="23">
        <v>10920.44</v>
      </c>
      <c r="J24" s="23">
        <v>184.3</v>
      </c>
      <c r="K24" s="23">
        <f t="shared" si="2"/>
        <v>587972.44000000006</v>
      </c>
      <c r="L24" s="2">
        <v>111300</v>
      </c>
      <c r="M24" s="24">
        <v>5.28</v>
      </c>
    </row>
    <row r="25" spans="1:13" x14ac:dyDescent="0.25">
      <c r="A25" s="22">
        <v>31</v>
      </c>
      <c r="B25" s="23">
        <v>986.57999999999993</v>
      </c>
      <c r="C25" s="23">
        <v>10165.120000000001</v>
      </c>
      <c r="D25" s="23">
        <v>60222.720000000001</v>
      </c>
      <c r="E25" s="23">
        <v>101928.04000000001</v>
      </c>
      <c r="F25" s="23">
        <v>159193</v>
      </c>
      <c r="G25" s="23">
        <v>98735.87</v>
      </c>
      <c r="H25" s="23">
        <v>40221.589999999997</v>
      </c>
      <c r="I25" s="23">
        <v>11550.509999999998</v>
      </c>
      <c r="J25" s="23">
        <v>445.4</v>
      </c>
      <c r="K25" s="23">
        <f t="shared" si="2"/>
        <v>483448.83000000007</v>
      </c>
      <c r="L25" s="2">
        <v>94869</v>
      </c>
      <c r="M25" s="24">
        <v>5.0999999999999996</v>
      </c>
    </row>
    <row r="26" spans="1:13" x14ac:dyDescent="0.25">
      <c r="A26" s="22">
        <v>30</v>
      </c>
      <c r="B26" s="23">
        <v>955.98</v>
      </c>
      <c r="C26" s="23">
        <v>9114.9699999999993</v>
      </c>
      <c r="D26" s="23">
        <v>64469.59</v>
      </c>
      <c r="E26" s="23">
        <v>170078.29</v>
      </c>
      <c r="F26" s="23">
        <v>197063.85</v>
      </c>
      <c r="G26" s="23">
        <v>141219.68</v>
      </c>
      <c r="H26" s="23">
        <v>73249.38</v>
      </c>
      <c r="I26" s="23">
        <v>32094.19</v>
      </c>
      <c r="J26" s="23">
        <v>691.3</v>
      </c>
      <c r="K26" s="23">
        <f t="shared" si="2"/>
        <v>688937.2300000001</v>
      </c>
      <c r="L26" s="2">
        <v>132665</v>
      </c>
      <c r="M26" s="24">
        <v>5.19</v>
      </c>
    </row>
    <row r="27" spans="1:13" x14ac:dyDescent="0.25">
      <c r="A27" s="22">
        <v>29</v>
      </c>
      <c r="B27" s="23">
        <v>1572.92</v>
      </c>
      <c r="C27" s="23">
        <v>14323.91</v>
      </c>
      <c r="D27" s="23">
        <v>111719.82</v>
      </c>
      <c r="E27" s="23">
        <v>295974.15999999997</v>
      </c>
      <c r="F27" s="23">
        <v>315908.15000000002</v>
      </c>
      <c r="G27" s="23">
        <v>189524.9</v>
      </c>
      <c r="H27" s="23">
        <v>72916.399999999994</v>
      </c>
      <c r="I27" s="23">
        <v>23182.74</v>
      </c>
      <c r="J27" s="23">
        <v>1983.77</v>
      </c>
      <c r="K27" s="23">
        <f t="shared" si="2"/>
        <v>1027106.77</v>
      </c>
      <c r="L27" s="2">
        <v>204382</v>
      </c>
      <c r="M27" s="24">
        <v>5.03</v>
      </c>
    </row>
    <row r="28" spans="1:13" x14ac:dyDescent="0.25">
      <c r="A28" s="22">
        <v>28</v>
      </c>
      <c r="B28" s="23">
        <v>1484.94</v>
      </c>
      <c r="C28" s="23">
        <v>13821.34</v>
      </c>
      <c r="D28" s="23">
        <v>109157.94</v>
      </c>
      <c r="E28" s="23">
        <v>255791.43</v>
      </c>
      <c r="F28" s="23">
        <v>267495.02</v>
      </c>
      <c r="G28" s="23">
        <v>179465.25</v>
      </c>
      <c r="H28" s="23">
        <v>76642.95</v>
      </c>
      <c r="I28" s="23">
        <v>27360.38</v>
      </c>
      <c r="J28" s="23">
        <v>4459.46</v>
      </c>
      <c r="K28" s="23">
        <f t="shared" si="2"/>
        <v>935678.71</v>
      </c>
      <c r="L28" s="2">
        <v>189303</v>
      </c>
      <c r="M28" s="24">
        <v>4.9400000000000004</v>
      </c>
    </row>
    <row r="29" spans="1:13" x14ac:dyDescent="0.25">
      <c r="A29" s="22">
        <v>27</v>
      </c>
      <c r="B29" s="23">
        <v>1017.27</v>
      </c>
      <c r="C29" s="23">
        <v>12757</v>
      </c>
      <c r="D29" s="23">
        <v>93964.99</v>
      </c>
      <c r="E29" s="23">
        <v>353431.46</v>
      </c>
      <c r="F29" s="23">
        <v>468089.44</v>
      </c>
      <c r="G29" s="23">
        <v>340813.06</v>
      </c>
      <c r="H29" s="23">
        <v>161640.49</v>
      </c>
      <c r="I29" s="23">
        <v>60821.5</v>
      </c>
      <c r="J29" s="23">
        <v>18441.55</v>
      </c>
      <c r="K29" s="23">
        <f t="shared" si="2"/>
        <v>1510976.76</v>
      </c>
      <c r="L29" s="2">
        <v>280812</v>
      </c>
      <c r="M29" s="24">
        <v>5.38</v>
      </c>
    </row>
    <row r="30" spans="1:13" x14ac:dyDescent="0.25">
      <c r="A30" s="25" t="s">
        <v>17</v>
      </c>
      <c r="B30" s="1">
        <f t="shared" ref="B30:L30" si="3">SUM(B17:B29)</f>
        <v>17365.489999999998</v>
      </c>
      <c r="C30" s="1">
        <f t="shared" si="3"/>
        <v>160403.38999999998</v>
      </c>
      <c r="D30" s="1">
        <f t="shared" si="3"/>
        <v>1152649.05</v>
      </c>
      <c r="E30" s="1">
        <f t="shared" si="3"/>
        <v>3458903.3000000003</v>
      </c>
      <c r="F30" s="1">
        <f t="shared" si="3"/>
        <v>4874330.580000001</v>
      </c>
      <c r="G30" s="1">
        <f t="shared" si="3"/>
        <v>3017245.63</v>
      </c>
      <c r="H30" s="1">
        <f t="shared" si="3"/>
        <v>1220072.9099999999</v>
      </c>
      <c r="I30" s="1">
        <f t="shared" si="3"/>
        <v>418357.46</v>
      </c>
      <c r="J30" s="1">
        <f t="shared" si="3"/>
        <v>53803.86</v>
      </c>
      <c r="K30" s="1">
        <f t="shared" si="3"/>
        <v>14373131.67</v>
      </c>
      <c r="L30" s="1">
        <f t="shared" si="3"/>
        <v>2753095</v>
      </c>
      <c r="M30" s="26">
        <f>K30/L30</f>
        <v>5.2207176541310778</v>
      </c>
    </row>
    <row r="31" spans="1:13" x14ac:dyDescent="0.25">
      <c r="A31" s="22">
        <v>26</v>
      </c>
      <c r="B31" s="23">
        <v>550.55999999999995</v>
      </c>
      <c r="C31" s="23">
        <v>11054.15</v>
      </c>
      <c r="D31" s="23">
        <v>84079.67</v>
      </c>
      <c r="E31" s="23">
        <v>303188.88</v>
      </c>
      <c r="F31" s="23">
        <v>388415.7</v>
      </c>
      <c r="G31" s="23">
        <v>296942.87</v>
      </c>
      <c r="H31" s="23">
        <v>179416.13</v>
      </c>
      <c r="I31" s="23">
        <v>77946.44</v>
      </c>
      <c r="J31" s="23">
        <v>13844.3</v>
      </c>
      <c r="K31" s="23">
        <f>SUM(B31:J31)</f>
        <v>1355438.7</v>
      </c>
      <c r="L31" s="2">
        <v>241226</v>
      </c>
      <c r="M31" s="24">
        <v>5.01</v>
      </c>
    </row>
    <row r="32" spans="1:13" x14ac:dyDescent="0.25">
      <c r="A32" s="22">
        <v>25</v>
      </c>
      <c r="B32" s="23">
        <v>3663.97</v>
      </c>
      <c r="C32" s="23">
        <v>25886.91</v>
      </c>
      <c r="D32" s="23">
        <v>132408.21</v>
      </c>
      <c r="E32" s="23">
        <v>315634.5</v>
      </c>
      <c r="F32" s="23">
        <v>319016.23</v>
      </c>
      <c r="G32" s="23">
        <v>271484.44</v>
      </c>
      <c r="H32" s="23">
        <v>153939.37</v>
      </c>
      <c r="I32" s="23">
        <v>61190.35</v>
      </c>
      <c r="J32" s="23">
        <v>10848.3</v>
      </c>
      <c r="K32" s="23">
        <f>SUM(B32:J32)</f>
        <v>1294072.28</v>
      </c>
      <c r="L32" s="2">
        <v>250050</v>
      </c>
      <c r="M32" s="24">
        <v>5.18</v>
      </c>
    </row>
    <row r="33" spans="1:13" x14ac:dyDescent="0.25">
      <c r="A33" s="22">
        <v>24</v>
      </c>
      <c r="B33" s="23">
        <v>2258.19</v>
      </c>
      <c r="C33" s="23">
        <v>13744.68</v>
      </c>
      <c r="D33" s="23">
        <v>148803.09</v>
      </c>
      <c r="E33" s="23">
        <v>267263.68</v>
      </c>
      <c r="F33" s="23">
        <v>339304.04</v>
      </c>
      <c r="G33" s="23">
        <v>244960.93</v>
      </c>
      <c r="H33" s="23">
        <v>139409.07999999999</v>
      </c>
      <c r="I33" s="23">
        <v>59410.63</v>
      </c>
      <c r="J33" s="23">
        <v>15680.6</v>
      </c>
      <c r="K33" s="23">
        <f>SUM(B33:J34)</f>
        <v>2394232.7100000004</v>
      </c>
      <c r="L33" s="2">
        <v>233506</v>
      </c>
      <c r="M33" s="24">
        <v>5.27</v>
      </c>
    </row>
    <row r="34" spans="1:13" x14ac:dyDescent="0.25">
      <c r="A34" s="22">
        <v>23</v>
      </c>
      <c r="B34" s="23">
        <v>1869.37</v>
      </c>
      <c r="C34" s="23">
        <v>23429.82</v>
      </c>
      <c r="D34" s="23">
        <v>164538.07999999999</v>
      </c>
      <c r="E34" s="23">
        <v>276488.95</v>
      </c>
      <c r="F34" s="23">
        <v>271498.99</v>
      </c>
      <c r="G34" s="23">
        <v>248305.4</v>
      </c>
      <c r="H34" s="23">
        <v>128216.31</v>
      </c>
      <c r="I34" s="23">
        <v>40696.74</v>
      </c>
      <c r="J34" s="23">
        <v>8354.1299999999992</v>
      </c>
      <c r="K34" s="23">
        <f t="shared" ref="K34:K43" si="4">SUM(B34:J34)</f>
        <v>1163397.7899999998</v>
      </c>
      <c r="L34" s="2">
        <v>230077</v>
      </c>
      <c r="M34" s="24">
        <v>5.0599999999999996</v>
      </c>
    </row>
    <row r="35" spans="1:13" x14ac:dyDescent="0.25">
      <c r="A35" s="22">
        <v>22</v>
      </c>
      <c r="B35" s="23">
        <v>2036.14</v>
      </c>
      <c r="C35" s="23">
        <v>24013.87</v>
      </c>
      <c r="D35" s="23">
        <v>147072.28</v>
      </c>
      <c r="E35" s="23">
        <v>287567.90000000002</v>
      </c>
      <c r="F35" s="23">
        <v>286148</v>
      </c>
      <c r="G35" s="23">
        <v>292906.55</v>
      </c>
      <c r="H35" s="23">
        <v>155297.07999999999</v>
      </c>
      <c r="I35" s="23">
        <v>59348.75</v>
      </c>
      <c r="J35" s="23">
        <v>13871.41</v>
      </c>
      <c r="K35" s="23">
        <f t="shared" si="4"/>
        <v>1268261.98</v>
      </c>
      <c r="L35" s="2">
        <v>244384</v>
      </c>
      <c r="M35" s="24">
        <v>5.19</v>
      </c>
    </row>
    <row r="36" spans="1:13" x14ac:dyDescent="0.25">
      <c r="A36" s="22">
        <v>21</v>
      </c>
      <c r="B36" s="23">
        <v>1281.5899999999999</v>
      </c>
      <c r="C36" s="23">
        <v>17040.05</v>
      </c>
      <c r="D36" s="23">
        <v>122605.31</v>
      </c>
      <c r="E36" s="23">
        <v>124147.61</v>
      </c>
      <c r="F36" s="23">
        <v>212500.03</v>
      </c>
      <c r="G36" s="23">
        <v>225817.16</v>
      </c>
      <c r="H36" s="23">
        <v>133965.01</v>
      </c>
      <c r="I36" s="23">
        <v>43100.35</v>
      </c>
      <c r="J36" s="23">
        <v>6672.42</v>
      </c>
      <c r="K36" s="23">
        <f t="shared" si="4"/>
        <v>887129.53</v>
      </c>
      <c r="L36" s="2">
        <v>188210</v>
      </c>
      <c r="M36" s="24">
        <v>5.19</v>
      </c>
    </row>
    <row r="37" spans="1:13" x14ac:dyDescent="0.25">
      <c r="A37" s="22">
        <v>20</v>
      </c>
      <c r="B37" s="23">
        <v>1607.9</v>
      </c>
      <c r="C37" s="23">
        <v>27850.34</v>
      </c>
      <c r="D37" s="23">
        <v>187234.11</v>
      </c>
      <c r="E37" s="23">
        <v>335898.09</v>
      </c>
      <c r="F37" s="23">
        <v>296697.58</v>
      </c>
      <c r="G37" s="23">
        <v>218570.56</v>
      </c>
      <c r="H37" s="23">
        <v>107384.03</v>
      </c>
      <c r="I37" s="23">
        <v>32329.22</v>
      </c>
      <c r="J37" s="23">
        <v>2745.72</v>
      </c>
      <c r="K37" s="23">
        <f t="shared" si="4"/>
        <v>1210317.55</v>
      </c>
      <c r="L37" s="2">
        <v>247556</v>
      </c>
      <c r="M37" s="24">
        <v>4.8899999999999997</v>
      </c>
    </row>
    <row r="38" spans="1:13" x14ac:dyDescent="0.25">
      <c r="A38" s="22">
        <v>19</v>
      </c>
      <c r="B38" s="23">
        <v>1924.88</v>
      </c>
      <c r="C38" s="23">
        <v>45132.06</v>
      </c>
      <c r="D38" s="23">
        <v>217746.87</v>
      </c>
      <c r="E38" s="23">
        <v>251465.85</v>
      </c>
      <c r="F38" s="23">
        <v>249163.3</v>
      </c>
      <c r="G38" s="23">
        <v>195054.68</v>
      </c>
      <c r="H38" s="23">
        <v>89531.73</v>
      </c>
      <c r="I38" s="23">
        <v>25535.040000000001</v>
      </c>
      <c r="J38" s="23">
        <v>2890.12</v>
      </c>
      <c r="K38" s="23">
        <f t="shared" si="4"/>
        <v>1078444.53</v>
      </c>
      <c r="L38" s="2">
        <v>228610</v>
      </c>
      <c r="M38" s="24">
        <v>4.72</v>
      </c>
    </row>
    <row r="39" spans="1:13" x14ac:dyDescent="0.25">
      <c r="A39" s="22">
        <v>18</v>
      </c>
      <c r="B39" s="23">
        <v>1690.2</v>
      </c>
      <c r="C39" s="23">
        <v>30579.67</v>
      </c>
      <c r="D39" s="23">
        <v>188371.72</v>
      </c>
      <c r="E39" s="23">
        <v>268028.88</v>
      </c>
      <c r="F39" s="23">
        <v>264473.92</v>
      </c>
      <c r="G39" s="23">
        <v>186213.57</v>
      </c>
      <c r="H39" s="23">
        <v>79529.14</v>
      </c>
      <c r="I39" s="23">
        <v>20753.400000000001</v>
      </c>
      <c r="J39" s="23">
        <v>3706.6</v>
      </c>
      <c r="K39" s="23">
        <f t="shared" si="4"/>
        <v>1043347.1</v>
      </c>
      <c r="L39" s="2">
        <v>213658</v>
      </c>
      <c r="M39" s="24">
        <v>4.8</v>
      </c>
    </row>
    <row r="40" spans="1:13" x14ac:dyDescent="0.25">
      <c r="A40" s="22">
        <v>17</v>
      </c>
      <c r="B40" s="23">
        <v>3090.6</v>
      </c>
      <c r="C40" s="23">
        <v>33380.949999999997</v>
      </c>
      <c r="D40" s="23">
        <v>196400.57</v>
      </c>
      <c r="E40" s="23">
        <v>342913.56</v>
      </c>
      <c r="F40" s="23">
        <v>302788.02</v>
      </c>
      <c r="G40" s="23">
        <v>209119.11</v>
      </c>
      <c r="H40" s="23">
        <v>74950.16</v>
      </c>
      <c r="I40" s="23">
        <v>15856.26</v>
      </c>
      <c r="J40" s="23">
        <v>2483.0700000000002</v>
      </c>
      <c r="K40" s="23">
        <f t="shared" si="4"/>
        <v>1180982.3</v>
      </c>
      <c r="L40" s="2">
        <v>248329</v>
      </c>
      <c r="M40" s="24">
        <v>4.76</v>
      </c>
    </row>
    <row r="41" spans="1:13" x14ac:dyDescent="0.25">
      <c r="A41" s="22">
        <v>16</v>
      </c>
      <c r="B41" s="23">
        <v>2977.6</v>
      </c>
      <c r="C41" s="23">
        <v>40481.230000000003</v>
      </c>
      <c r="D41" s="23">
        <v>246986.8</v>
      </c>
      <c r="E41" s="23">
        <v>391611.97</v>
      </c>
      <c r="F41" s="23">
        <v>380174.21</v>
      </c>
      <c r="G41" s="23">
        <v>243915.13</v>
      </c>
      <c r="H41" s="23">
        <v>80453.899999999994</v>
      </c>
      <c r="I41" s="23">
        <v>16683.580000000002</v>
      </c>
      <c r="J41" s="23">
        <v>2246.9499999999998</v>
      </c>
      <c r="K41" s="23">
        <f t="shared" si="4"/>
        <v>1405531.3699999999</v>
      </c>
      <c r="L41" s="23">
        <v>296040</v>
      </c>
      <c r="M41" s="27">
        <v>4.75</v>
      </c>
    </row>
    <row r="42" spans="1:13" x14ac:dyDescent="0.25">
      <c r="A42" s="22">
        <v>15</v>
      </c>
      <c r="B42" s="23">
        <v>2360.6</v>
      </c>
      <c r="C42" s="23">
        <v>29516.05</v>
      </c>
      <c r="D42" s="23">
        <v>214246.35</v>
      </c>
      <c r="E42" s="23">
        <v>430485.64</v>
      </c>
      <c r="F42" s="23">
        <v>412545.89</v>
      </c>
      <c r="G42" s="23">
        <v>272123.74</v>
      </c>
      <c r="H42" s="23">
        <v>86891.55</v>
      </c>
      <c r="I42" s="23">
        <v>17298.650000000001</v>
      </c>
      <c r="J42" s="23">
        <v>2435.5700000000002</v>
      </c>
      <c r="K42" s="23">
        <f t="shared" si="4"/>
        <v>1467904.04</v>
      </c>
      <c r="L42" s="2">
        <v>302488</v>
      </c>
      <c r="M42" s="24">
        <v>4.8499999999999996</v>
      </c>
    </row>
    <row r="43" spans="1:13" x14ac:dyDescent="0.25">
      <c r="A43" s="22">
        <v>14</v>
      </c>
      <c r="B43" s="23">
        <v>2101.1</v>
      </c>
      <c r="C43" s="23">
        <v>30302.3</v>
      </c>
      <c r="D43" s="23">
        <v>189874.23</v>
      </c>
      <c r="E43" s="23">
        <v>339821.35</v>
      </c>
      <c r="F43" s="23">
        <v>308533.51</v>
      </c>
      <c r="G43" s="23">
        <v>190593.57</v>
      </c>
      <c r="H43" s="23">
        <v>56247.64</v>
      </c>
      <c r="I43" s="23">
        <v>10927.9</v>
      </c>
      <c r="J43" s="23">
        <v>1920.8</v>
      </c>
      <c r="K43" s="23">
        <f t="shared" si="4"/>
        <v>1130322.3999999999</v>
      </c>
      <c r="L43" s="2">
        <v>238197</v>
      </c>
      <c r="M43" s="24">
        <v>4.75</v>
      </c>
    </row>
    <row r="44" spans="1:13" x14ac:dyDescent="0.25">
      <c r="A44" s="25" t="s">
        <v>10</v>
      </c>
      <c r="B44" s="1">
        <f t="shared" ref="B44:L44" si="5">SUM(B31:B43)</f>
        <v>27412.699999999993</v>
      </c>
      <c r="C44" s="1">
        <f t="shared" si="5"/>
        <v>352412.07999999996</v>
      </c>
      <c r="D44" s="1">
        <f t="shared" si="5"/>
        <v>2240367.29</v>
      </c>
      <c r="E44" s="1">
        <f t="shared" si="5"/>
        <v>3934516.8600000003</v>
      </c>
      <c r="F44" s="1">
        <f t="shared" si="5"/>
        <v>4031259.42</v>
      </c>
      <c r="G44" s="1">
        <f t="shared" si="5"/>
        <v>3096007.7099999995</v>
      </c>
      <c r="H44" s="1">
        <f t="shared" si="5"/>
        <v>1465231.1299999997</v>
      </c>
      <c r="I44" s="1">
        <f t="shared" si="5"/>
        <v>481077.31000000006</v>
      </c>
      <c r="J44" s="1">
        <f t="shared" si="5"/>
        <v>87699.99</v>
      </c>
      <c r="K44" s="1">
        <f t="shared" si="5"/>
        <v>16879382.279999997</v>
      </c>
      <c r="L44" s="1">
        <f t="shared" si="5"/>
        <v>3162331</v>
      </c>
      <c r="M44" s="26">
        <f>K44/L44</f>
        <v>5.3376393173263637</v>
      </c>
    </row>
    <row r="45" spans="1:13" x14ac:dyDescent="0.25">
      <c r="A45" s="22">
        <v>13</v>
      </c>
      <c r="B45" s="23">
        <v>1323.58</v>
      </c>
      <c r="C45" s="23">
        <v>16091.26</v>
      </c>
      <c r="D45" s="23">
        <v>120845.18</v>
      </c>
      <c r="E45" s="23">
        <v>241380.93</v>
      </c>
      <c r="F45" s="23">
        <v>233609.36</v>
      </c>
      <c r="G45" s="23">
        <v>153073.43</v>
      </c>
      <c r="H45" s="23">
        <v>67576.490000000005</v>
      </c>
      <c r="I45" s="23">
        <v>28843.18</v>
      </c>
      <c r="J45" s="23">
        <v>17182.41</v>
      </c>
      <c r="K45" s="23">
        <f t="shared" ref="K45:K57" si="6">SUM(B45:J45)</f>
        <v>879925.82000000007</v>
      </c>
      <c r="L45" s="2">
        <v>176412</v>
      </c>
      <c r="M45" s="24">
        <v>4.99</v>
      </c>
    </row>
    <row r="46" spans="1:13" x14ac:dyDescent="0.25">
      <c r="A46" s="22">
        <v>12</v>
      </c>
      <c r="B46" s="23">
        <v>3691.4</v>
      </c>
      <c r="C46" s="23">
        <v>33341.050000000003</v>
      </c>
      <c r="D46" s="23">
        <v>228701.44</v>
      </c>
      <c r="E46" s="23">
        <v>358358.67</v>
      </c>
      <c r="F46" s="23">
        <v>362299.82</v>
      </c>
      <c r="G46" s="23">
        <v>215650.04</v>
      </c>
      <c r="H46" s="23">
        <v>88672.46</v>
      </c>
      <c r="I46" s="23">
        <v>35922.370000000003</v>
      </c>
      <c r="J46" s="23">
        <v>18699.13</v>
      </c>
      <c r="K46" s="23">
        <f t="shared" si="6"/>
        <v>1345336.3800000001</v>
      </c>
      <c r="L46" s="2">
        <v>277423</v>
      </c>
      <c r="M46" s="24">
        <v>4.8499999999999996</v>
      </c>
    </row>
    <row r="47" spans="1:13" x14ac:dyDescent="0.25">
      <c r="A47" s="22">
        <v>11</v>
      </c>
      <c r="B47" s="23">
        <v>1133.24</v>
      </c>
      <c r="C47" s="23">
        <v>33867.4</v>
      </c>
      <c r="D47" s="23">
        <v>170697.86</v>
      </c>
      <c r="E47" s="23">
        <v>393999.9</v>
      </c>
      <c r="F47" s="23">
        <v>311013.96000000002</v>
      </c>
      <c r="G47" s="23">
        <v>167197.1</v>
      </c>
      <c r="H47" s="23">
        <v>73665.86</v>
      </c>
      <c r="I47" s="23">
        <v>40997.300000000003</v>
      </c>
      <c r="J47" s="23">
        <v>30290</v>
      </c>
      <c r="K47" s="23">
        <f t="shared" si="6"/>
        <v>1222862.6200000003</v>
      </c>
      <c r="L47" s="2">
        <v>255007</v>
      </c>
      <c r="M47" s="24">
        <v>4.8</v>
      </c>
    </row>
    <row r="48" spans="1:13" x14ac:dyDescent="0.25">
      <c r="A48" s="22">
        <v>10</v>
      </c>
      <c r="B48" s="23">
        <v>2482.88</v>
      </c>
      <c r="C48" s="23">
        <v>46128.4</v>
      </c>
      <c r="D48" s="23">
        <v>220015.84</v>
      </c>
      <c r="E48" s="23">
        <v>377222.96</v>
      </c>
      <c r="F48" s="23">
        <v>343213.2</v>
      </c>
      <c r="G48" s="23">
        <v>188795.22</v>
      </c>
      <c r="H48" s="23">
        <v>94099.24</v>
      </c>
      <c r="I48" s="23">
        <v>55910.400000000001</v>
      </c>
      <c r="J48" s="23">
        <v>43655.46</v>
      </c>
      <c r="K48" s="23">
        <f t="shared" si="6"/>
        <v>1371523.5999999999</v>
      </c>
      <c r="L48" s="2">
        <v>282952</v>
      </c>
      <c r="M48" s="24">
        <v>4.8499999999999996</v>
      </c>
    </row>
    <row r="49" spans="1:13" x14ac:dyDescent="0.25">
      <c r="A49" s="22">
        <v>9</v>
      </c>
      <c r="B49" s="23">
        <v>501</v>
      </c>
      <c r="C49" s="23">
        <v>21694.400000000001</v>
      </c>
      <c r="D49" s="23">
        <v>149750.44</v>
      </c>
      <c r="E49" s="23">
        <v>314116.92</v>
      </c>
      <c r="F49" s="23">
        <v>328473.02</v>
      </c>
      <c r="G49" s="23">
        <v>217676.4</v>
      </c>
      <c r="H49" s="23">
        <v>111967.7</v>
      </c>
      <c r="I49" s="23">
        <v>69079.899999999994</v>
      </c>
      <c r="J49" s="23">
        <v>63603</v>
      </c>
      <c r="K49" s="23">
        <f t="shared" si="6"/>
        <v>1276862.78</v>
      </c>
      <c r="L49" s="2">
        <v>245286</v>
      </c>
      <c r="M49" s="24">
        <v>5.21</v>
      </c>
    </row>
    <row r="50" spans="1:13" x14ac:dyDescent="0.25">
      <c r="A50" s="22">
        <v>8</v>
      </c>
      <c r="B50" s="23">
        <v>667.6</v>
      </c>
      <c r="C50" s="23">
        <v>23297.200000000001</v>
      </c>
      <c r="D50" s="23">
        <v>174925.76</v>
      </c>
      <c r="E50" s="23">
        <v>372500.58</v>
      </c>
      <c r="F50" s="23">
        <v>362085.72</v>
      </c>
      <c r="G50" s="23">
        <v>204235.46</v>
      </c>
      <c r="H50" s="23">
        <v>73905.399999999994</v>
      </c>
      <c r="I50" s="23">
        <v>23712.6</v>
      </c>
      <c r="J50" s="23">
        <v>1397.9</v>
      </c>
      <c r="K50" s="23">
        <f t="shared" si="6"/>
        <v>1236728.22</v>
      </c>
      <c r="L50" s="2">
        <v>254398</v>
      </c>
      <c r="M50" s="24">
        <v>4.68</v>
      </c>
    </row>
    <row r="51" spans="1:13" x14ac:dyDescent="0.25">
      <c r="A51" s="22">
        <v>7</v>
      </c>
      <c r="B51" s="23">
        <v>2817.2</v>
      </c>
      <c r="C51" s="23">
        <v>45438.8</v>
      </c>
      <c r="D51" s="23">
        <v>178102.78</v>
      </c>
      <c r="E51" s="23">
        <v>259894.86</v>
      </c>
      <c r="F51" s="23">
        <v>244689.56</v>
      </c>
      <c r="G51" s="23">
        <v>142938.76</v>
      </c>
      <c r="H51" s="23">
        <v>54629.8</v>
      </c>
      <c r="I51" s="23">
        <v>15765.1</v>
      </c>
      <c r="J51" s="23">
        <v>702.7</v>
      </c>
      <c r="K51" s="2">
        <f t="shared" si="6"/>
        <v>944979.55999999994</v>
      </c>
      <c r="L51" s="2">
        <v>205389</v>
      </c>
      <c r="M51" s="24">
        <v>4.5999999999999996</v>
      </c>
    </row>
    <row r="52" spans="1:13" x14ac:dyDescent="0.25">
      <c r="A52" s="22">
        <v>6</v>
      </c>
      <c r="B52" s="23">
        <v>1113</v>
      </c>
      <c r="C52" s="23">
        <v>20243.8</v>
      </c>
      <c r="D52" s="23">
        <v>125101.56</v>
      </c>
      <c r="E52" s="23">
        <v>290273.09999999998</v>
      </c>
      <c r="F52" s="23">
        <v>253100.34</v>
      </c>
      <c r="G52" s="23">
        <v>139649.57999999999</v>
      </c>
      <c r="H52" s="23">
        <v>49706.7</v>
      </c>
      <c r="I52" s="23">
        <v>16347.1</v>
      </c>
      <c r="J52" s="23">
        <v>6940.1</v>
      </c>
      <c r="K52" s="2">
        <f t="shared" si="6"/>
        <v>902475.2799999998</v>
      </c>
      <c r="L52" s="2">
        <v>186810</v>
      </c>
      <c r="M52" s="24">
        <v>4.83</v>
      </c>
    </row>
    <row r="53" spans="1:13" x14ac:dyDescent="0.25">
      <c r="A53" s="22">
        <v>5</v>
      </c>
      <c r="B53" s="23">
        <v>1854.8</v>
      </c>
      <c r="C53" s="23">
        <v>27096.9</v>
      </c>
      <c r="D53" s="23">
        <v>174441</v>
      </c>
      <c r="E53" s="23">
        <v>357841.64</v>
      </c>
      <c r="F53" s="23">
        <v>337584.6</v>
      </c>
      <c r="G53" s="23">
        <v>188701.97</v>
      </c>
      <c r="H53" s="23">
        <v>94098.93</v>
      </c>
      <c r="I53" s="23">
        <v>50303.1</v>
      </c>
      <c r="J53" s="23">
        <v>32431.8</v>
      </c>
      <c r="K53" s="2">
        <f t="shared" si="6"/>
        <v>1264354.7400000002</v>
      </c>
      <c r="L53" s="2">
        <v>253662</v>
      </c>
      <c r="M53" s="24">
        <v>4.9800000000000004</v>
      </c>
    </row>
    <row r="54" spans="1:13" x14ac:dyDescent="0.25">
      <c r="A54" s="22">
        <v>4</v>
      </c>
      <c r="B54" s="23">
        <v>1141.3</v>
      </c>
      <c r="C54" s="23">
        <v>18701.7</v>
      </c>
      <c r="D54" s="23">
        <v>108277.16</v>
      </c>
      <c r="E54" s="23">
        <v>278874.28999999998</v>
      </c>
      <c r="F54" s="23">
        <v>310432.76</v>
      </c>
      <c r="G54" s="23">
        <v>215860.15</v>
      </c>
      <c r="H54" s="23">
        <v>124689.92</v>
      </c>
      <c r="I54" s="23">
        <v>68098.94</v>
      </c>
      <c r="J54" s="23">
        <v>43297.42</v>
      </c>
      <c r="K54" s="2">
        <f t="shared" si="6"/>
        <v>1169373.6399999999</v>
      </c>
      <c r="L54" s="2">
        <v>220816</v>
      </c>
      <c r="M54" s="24">
        <v>5.3</v>
      </c>
    </row>
    <row r="55" spans="1:13" x14ac:dyDescent="0.25">
      <c r="A55" s="22">
        <v>3</v>
      </c>
      <c r="B55" s="23">
        <v>2929.1</v>
      </c>
      <c r="C55" s="23">
        <v>21228.2</v>
      </c>
      <c r="D55" s="23">
        <v>126300.58</v>
      </c>
      <c r="E55" s="23">
        <v>294186.77</v>
      </c>
      <c r="F55" s="23">
        <v>326794.14</v>
      </c>
      <c r="G55" s="23">
        <v>222823.96</v>
      </c>
      <c r="H55" s="23">
        <v>119900.78</v>
      </c>
      <c r="I55" s="23">
        <v>62324.7</v>
      </c>
      <c r="J55" s="23">
        <v>33583.08</v>
      </c>
      <c r="K55" s="2">
        <f t="shared" si="6"/>
        <v>1210071.31</v>
      </c>
      <c r="L55" s="2">
        <v>232414</v>
      </c>
      <c r="M55" s="24">
        <v>5.21</v>
      </c>
    </row>
    <row r="56" spans="1:13" x14ac:dyDescent="0.25">
      <c r="A56" s="22">
        <v>2</v>
      </c>
      <c r="B56" s="28">
        <v>1604.5</v>
      </c>
      <c r="C56" s="23">
        <v>19206.400000000001</v>
      </c>
      <c r="D56" s="23">
        <v>110895.5</v>
      </c>
      <c r="E56" s="23">
        <v>300899.46000000002</v>
      </c>
      <c r="F56" s="23">
        <v>390463.43</v>
      </c>
      <c r="G56" s="23">
        <v>310289.07</v>
      </c>
      <c r="H56" s="23">
        <v>174911.48</v>
      </c>
      <c r="I56" s="23">
        <v>98395.48</v>
      </c>
      <c r="J56" s="23">
        <v>73953.399999999994</v>
      </c>
      <c r="K56" s="9">
        <f t="shared" si="6"/>
        <v>1480618.72</v>
      </c>
      <c r="L56" s="2">
        <v>268430</v>
      </c>
      <c r="M56" s="24">
        <v>5.52</v>
      </c>
    </row>
    <row r="57" spans="1:13" x14ac:dyDescent="0.25">
      <c r="A57" s="22">
        <v>1</v>
      </c>
      <c r="B57" s="23">
        <v>579</v>
      </c>
      <c r="C57" s="28">
        <v>7994.2</v>
      </c>
      <c r="D57" s="28">
        <v>58663.74</v>
      </c>
      <c r="E57" s="28">
        <v>137800.69</v>
      </c>
      <c r="F57" s="28">
        <v>214603.21</v>
      </c>
      <c r="G57" s="28">
        <v>188099.48</v>
      </c>
      <c r="H57" s="28">
        <v>111562.81</v>
      </c>
      <c r="I57" s="28">
        <v>58228.800000000003</v>
      </c>
      <c r="J57" s="28">
        <v>41032.6</v>
      </c>
      <c r="K57" s="2">
        <f t="shared" si="6"/>
        <v>818564.52999999991</v>
      </c>
      <c r="L57" s="2">
        <v>145069</v>
      </c>
      <c r="M57" s="24">
        <v>5.64</v>
      </c>
    </row>
    <row r="58" spans="1:13" x14ac:dyDescent="0.25">
      <c r="A58" s="25" t="s">
        <v>9</v>
      </c>
      <c r="B58" s="1">
        <f t="shared" ref="B58:L58" si="7">SUM(B45:B57)</f>
        <v>21838.599999999995</v>
      </c>
      <c r="C58" s="1">
        <f t="shared" si="7"/>
        <v>334329.71000000008</v>
      </c>
      <c r="D58" s="1">
        <f t="shared" si="7"/>
        <v>1946718.84</v>
      </c>
      <c r="E58" s="1">
        <f t="shared" si="7"/>
        <v>3977350.77</v>
      </c>
      <c r="F58" s="1">
        <f t="shared" si="7"/>
        <v>4018363.12</v>
      </c>
      <c r="G58" s="1">
        <f t="shared" si="7"/>
        <v>2554990.6199999996</v>
      </c>
      <c r="H58" s="1">
        <f t="shared" si="7"/>
        <v>1239387.5700000003</v>
      </c>
      <c r="I58" s="1">
        <f t="shared" si="7"/>
        <v>623928.97</v>
      </c>
      <c r="J58" s="1">
        <f t="shared" si="7"/>
        <v>406769</v>
      </c>
      <c r="K58" s="1">
        <f t="shared" si="7"/>
        <v>15123677.200000001</v>
      </c>
      <c r="L58" s="1">
        <f t="shared" si="7"/>
        <v>3004068</v>
      </c>
      <c r="M58" s="26">
        <f>K58/L58</f>
        <v>5.0343990881697751</v>
      </c>
    </row>
    <row r="59" spans="1:13" ht="15.75" thickBot="1" x14ac:dyDescent="0.3">
      <c r="A59" s="29" t="s">
        <v>16</v>
      </c>
      <c r="B59" s="30">
        <f>SUM(B58+B44+B30+B16)</f>
        <v>93205.189999999973</v>
      </c>
      <c r="C59" s="30">
        <f>SUM(C58+C44+C30+C16)</f>
        <v>1250462.2000000002</v>
      </c>
      <c r="D59" s="30">
        <f>SUM(D58+D44+D30+D16)</f>
        <v>7565176.6199999992</v>
      </c>
      <c r="E59" s="30">
        <f>SUM(E58+E44+E30+E16)</f>
        <v>16653591.820000002</v>
      </c>
      <c r="F59" s="30">
        <f>SUM(F58,F44+F30+F16)</f>
        <v>18251020.850000001</v>
      </c>
      <c r="G59" s="30">
        <f t="shared" ref="G59:L59" si="8">SUM(G58+G44+G30+G16)</f>
        <v>11264773.529999999</v>
      </c>
      <c r="H59" s="30">
        <f t="shared" si="8"/>
        <v>4713234.53</v>
      </c>
      <c r="I59" s="30">
        <f t="shared" si="8"/>
        <v>1752758.04</v>
      </c>
      <c r="J59" s="30">
        <f t="shared" si="8"/>
        <v>557932.12</v>
      </c>
      <c r="K59" s="30">
        <f t="shared" si="8"/>
        <v>63265552.689999998</v>
      </c>
      <c r="L59" s="30">
        <f t="shared" si="8"/>
        <v>12416146</v>
      </c>
      <c r="M59" s="31">
        <f>K59/L59</f>
        <v>5.0954259630967611</v>
      </c>
    </row>
  </sheetData>
  <mergeCells count="1">
    <mergeCell ref="A1:M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59"/>
  <sheetViews>
    <sheetView topLeftCell="A31" workbookViewId="0">
      <selection activeCell="Q19" sqref="P19:Q19"/>
    </sheetView>
  </sheetViews>
  <sheetFormatPr defaultColWidth="9" defaultRowHeight="15" x14ac:dyDescent="0.25"/>
  <cols>
    <col min="1" max="1" width="11.42578125" bestFit="1" customWidth="1"/>
    <col min="2" max="2" width="10.140625" bestFit="1" customWidth="1"/>
    <col min="3" max="4" width="11.7109375" bestFit="1" customWidth="1"/>
    <col min="5" max="7" width="12.7109375" bestFit="1" customWidth="1"/>
    <col min="8" max="9" width="11.7109375" bestFit="1" customWidth="1"/>
    <col min="10" max="10" width="10.140625" bestFit="1" customWidth="1"/>
    <col min="11" max="11" width="12.7109375" bestFit="1" customWidth="1"/>
    <col min="12" max="12" width="9" bestFit="1" customWidth="1"/>
    <col min="13" max="13" width="9.85546875" bestFit="1" customWidth="1"/>
  </cols>
  <sheetData>
    <row r="1" spans="1:13" ht="18.75" x14ac:dyDescent="0.3">
      <c r="A1" s="233" t="s">
        <v>20</v>
      </c>
      <c r="B1" s="233"/>
      <c r="C1" s="233"/>
      <c r="D1" s="233"/>
      <c r="E1" s="233"/>
      <c r="F1" s="233"/>
      <c r="G1" s="233"/>
      <c r="H1" s="233"/>
      <c r="I1" s="233"/>
      <c r="J1" s="233"/>
      <c r="K1" s="233"/>
      <c r="L1" s="233"/>
      <c r="M1" s="233"/>
    </row>
    <row r="2" spans="1:13" x14ac:dyDescent="0.25">
      <c r="A2" s="4" t="s">
        <v>14</v>
      </c>
      <c r="B2" s="5" t="s">
        <v>0</v>
      </c>
      <c r="C2" s="6" t="s">
        <v>1</v>
      </c>
      <c r="D2" s="6" t="s">
        <v>2</v>
      </c>
      <c r="E2" s="6" t="s">
        <v>3</v>
      </c>
      <c r="F2" s="6" t="s">
        <v>4</v>
      </c>
      <c r="G2" s="6" t="s">
        <v>5</v>
      </c>
      <c r="H2" s="6" t="s">
        <v>6</v>
      </c>
      <c r="I2" s="6" t="s">
        <v>7</v>
      </c>
      <c r="J2" s="6" t="s">
        <v>8</v>
      </c>
      <c r="K2" s="6" t="s">
        <v>13</v>
      </c>
      <c r="L2" s="6" t="s">
        <v>15</v>
      </c>
      <c r="M2" s="4" t="s">
        <v>12</v>
      </c>
    </row>
    <row r="3" spans="1:13" x14ac:dyDescent="0.25">
      <c r="A3" s="7">
        <v>52</v>
      </c>
      <c r="B3" s="9">
        <v>250.2</v>
      </c>
      <c r="C3" s="9">
        <v>1309.2</v>
      </c>
      <c r="D3" s="9">
        <v>6576.2800000000007</v>
      </c>
      <c r="E3" s="9">
        <v>41589.800000000003</v>
      </c>
      <c r="F3" s="9">
        <v>88952.359999999986</v>
      </c>
      <c r="G3" s="9">
        <v>99100.56</v>
      </c>
      <c r="H3" s="9">
        <v>68417.899999999994</v>
      </c>
      <c r="I3" s="9">
        <v>39033.800000000003</v>
      </c>
      <c r="J3" s="9">
        <v>25413</v>
      </c>
      <c r="K3" s="9">
        <f t="shared" ref="K3:K34" si="0">SUM(B3:J3)</f>
        <v>370643.1</v>
      </c>
      <c r="L3" s="2">
        <v>59289</v>
      </c>
      <c r="M3" s="3">
        <f t="shared" ref="M3:M59" si="1">IFERROR((K3/L3),0)</f>
        <v>6.2514648585741028</v>
      </c>
    </row>
    <row r="4" spans="1:13" x14ac:dyDescent="0.25">
      <c r="A4" s="7">
        <v>51</v>
      </c>
      <c r="B4" s="9">
        <v>580.20000000000005</v>
      </c>
      <c r="C4" s="9">
        <v>5833.1</v>
      </c>
      <c r="D4" s="9">
        <v>37070.869999999995</v>
      </c>
      <c r="E4" s="9">
        <v>157078.36000000002</v>
      </c>
      <c r="F4" s="9">
        <v>290339.24</v>
      </c>
      <c r="G4" s="9">
        <v>277915.08</v>
      </c>
      <c r="H4" s="9">
        <v>201658.6</v>
      </c>
      <c r="I4" s="9">
        <v>115909.90000000001</v>
      </c>
      <c r="J4" s="9">
        <v>67133.3</v>
      </c>
      <c r="K4" s="9">
        <f t="shared" si="0"/>
        <v>1153518.6500000001</v>
      </c>
      <c r="L4" s="2">
        <v>191506</v>
      </c>
      <c r="M4" s="3">
        <f t="shared" si="1"/>
        <v>6.0234073606048906</v>
      </c>
    </row>
    <row r="5" spans="1:13" x14ac:dyDescent="0.25">
      <c r="A5" s="7">
        <v>50</v>
      </c>
      <c r="B5" s="9">
        <v>1677.3200000000002</v>
      </c>
      <c r="C5" s="9">
        <v>10270.74</v>
      </c>
      <c r="D5" s="9">
        <v>63535.810000000005</v>
      </c>
      <c r="E5" s="9">
        <v>253238.24</v>
      </c>
      <c r="F5" s="9">
        <v>414524.05</v>
      </c>
      <c r="G5" s="9">
        <v>364416.36</v>
      </c>
      <c r="H5" s="9">
        <v>214025.74</v>
      </c>
      <c r="I5" s="9">
        <v>113991.1</v>
      </c>
      <c r="J5" s="9">
        <v>61592.630000000005</v>
      </c>
      <c r="K5" s="9">
        <f t="shared" si="0"/>
        <v>1497271.9900000002</v>
      </c>
      <c r="L5" s="2">
        <v>259338</v>
      </c>
      <c r="M5" s="3">
        <f t="shared" si="1"/>
        <v>5.7734384856827781</v>
      </c>
    </row>
    <row r="6" spans="1:13" x14ac:dyDescent="0.25">
      <c r="A6" s="7">
        <v>49</v>
      </c>
      <c r="B6" s="9">
        <v>3096.28</v>
      </c>
      <c r="C6" s="9">
        <v>12181.279999999999</v>
      </c>
      <c r="D6" s="9">
        <v>64603.03</v>
      </c>
      <c r="E6" s="9">
        <v>255501.66999999998</v>
      </c>
      <c r="F6" s="9">
        <v>396274.26</v>
      </c>
      <c r="G6" s="9">
        <v>320308.54000000004</v>
      </c>
      <c r="H6" s="9">
        <v>206464</v>
      </c>
      <c r="I6" s="9">
        <v>108595.59999999999</v>
      </c>
      <c r="J6" s="9">
        <v>62641</v>
      </c>
      <c r="K6" s="9">
        <f t="shared" si="0"/>
        <v>1429665.6600000001</v>
      </c>
      <c r="L6" s="2">
        <v>250393</v>
      </c>
      <c r="M6" s="3">
        <f t="shared" si="1"/>
        <v>5.7096870120171097</v>
      </c>
    </row>
    <row r="7" spans="1:13" x14ac:dyDescent="0.25">
      <c r="A7" s="7">
        <v>48</v>
      </c>
      <c r="B7" s="9">
        <v>3319.1000000000004</v>
      </c>
      <c r="C7" s="9">
        <v>10795.2</v>
      </c>
      <c r="D7" s="9">
        <v>55726.58</v>
      </c>
      <c r="E7" s="9">
        <v>213475.68</v>
      </c>
      <c r="F7" s="9">
        <v>379255.13999999996</v>
      </c>
      <c r="G7" s="9">
        <v>442511.98</v>
      </c>
      <c r="H7" s="9">
        <v>251371.77999999997</v>
      </c>
      <c r="I7" s="9">
        <v>142355.78</v>
      </c>
      <c r="J7" s="9">
        <v>94774.330000000016</v>
      </c>
      <c r="K7" s="9">
        <f t="shared" si="0"/>
        <v>1593585.57</v>
      </c>
      <c r="L7" s="2">
        <v>263163</v>
      </c>
      <c r="M7" s="3">
        <f t="shared" si="1"/>
        <v>6.055507689150831</v>
      </c>
    </row>
    <row r="8" spans="1:13" x14ac:dyDescent="0.25">
      <c r="A8" s="7">
        <v>47</v>
      </c>
      <c r="B8" s="9">
        <v>1882.2</v>
      </c>
      <c r="C8" s="9">
        <v>9152.7000000000007</v>
      </c>
      <c r="D8" s="9">
        <v>71399.87000000001</v>
      </c>
      <c r="E8" s="9">
        <v>338306.94099999999</v>
      </c>
      <c r="F8" s="9">
        <v>475336.68</v>
      </c>
      <c r="G8" s="9">
        <v>328169.47000000003</v>
      </c>
      <c r="H8" s="9">
        <v>193159.62</v>
      </c>
      <c r="I8" s="9">
        <v>101207.76000000001</v>
      </c>
      <c r="J8" s="9">
        <v>58214.219999999994</v>
      </c>
      <c r="K8" s="9">
        <f t="shared" si="0"/>
        <v>1576829.4610000001</v>
      </c>
      <c r="L8" s="2">
        <v>282136</v>
      </c>
      <c r="M8" s="3">
        <f t="shared" si="1"/>
        <v>5.5888984780389608</v>
      </c>
    </row>
    <row r="9" spans="1:13" x14ac:dyDescent="0.25">
      <c r="A9" s="7">
        <v>46</v>
      </c>
      <c r="B9" s="9">
        <v>1515.8000000000002</v>
      </c>
      <c r="C9" s="9">
        <v>17738.599999999999</v>
      </c>
      <c r="D9" s="9">
        <v>89576.58</v>
      </c>
      <c r="E9" s="9">
        <v>380199.80000000005</v>
      </c>
      <c r="F9" s="9">
        <v>517268.82999999996</v>
      </c>
      <c r="G9" s="9">
        <v>304590.19000000006</v>
      </c>
      <c r="H9" s="9">
        <v>149605.87999999998</v>
      </c>
      <c r="I9" s="9">
        <v>65380.7</v>
      </c>
      <c r="J9" s="9">
        <v>36729.199999999997</v>
      </c>
      <c r="K9" s="9">
        <f t="shared" si="0"/>
        <v>1562605.5799999998</v>
      </c>
      <c r="L9" s="2">
        <v>291942</v>
      </c>
      <c r="M9" s="3">
        <f t="shared" si="1"/>
        <v>5.3524521309027131</v>
      </c>
    </row>
    <row r="10" spans="1:13" x14ac:dyDescent="0.25">
      <c r="A10" s="7">
        <v>45</v>
      </c>
      <c r="B10" s="9">
        <v>780.4</v>
      </c>
      <c r="C10" s="9">
        <v>6797.2000000000007</v>
      </c>
      <c r="D10" s="9">
        <v>51694.490000000005</v>
      </c>
      <c r="E10" s="9">
        <v>248242.83000000002</v>
      </c>
      <c r="F10" s="9">
        <v>445632.07999999996</v>
      </c>
      <c r="G10" s="9">
        <v>371160.65</v>
      </c>
      <c r="H10" s="9">
        <v>255697.94999999998</v>
      </c>
      <c r="I10" s="9">
        <v>115914.59999999999</v>
      </c>
      <c r="J10" s="9">
        <v>74492.5</v>
      </c>
      <c r="K10" s="9">
        <f t="shared" si="0"/>
        <v>1570412.7</v>
      </c>
      <c r="L10" s="2">
        <v>266636</v>
      </c>
      <c r="M10" s="3">
        <f t="shared" si="1"/>
        <v>5.8897249433684875</v>
      </c>
    </row>
    <row r="11" spans="1:13" x14ac:dyDescent="0.25">
      <c r="A11" s="7">
        <v>44</v>
      </c>
      <c r="B11" s="9">
        <v>1182</v>
      </c>
      <c r="C11" s="9">
        <v>9270.6</v>
      </c>
      <c r="D11" s="9">
        <v>68413.25</v>
      </c>
      <c r="E11" s="9">
        <v>256893.77999999997</v>
      </c>
      <c r="F11" s="9">
        <v>436109.58999999997</v>
      </c>
      <c r="G11" s="9">
        <v>340795.63</v>
      </c>
      <c r="H11" s="9">
        <v>229282.21</v>
      </c>
      <c r="I11" s="9">
        <v>109167.7</v>
      </c>
      <c r="J11" s="9">
        <v>81042.400000000009</v>
      </c>
      <c r="K11" s="9">
        <f t="shared" si="0"/>
        <v>1532157.16</v>
      </c>
      <c r="L11" s="2">
        <v>263565</v>
      </c>
      <c r="M11" s="3">
        <f t="shared" si="1"/>
        <v>5.8132041811317885</v>
      </c>
    </row>
    <row r="12" spans="1:13" x14ac:dyDescent="0.25">
      <c r="A12" s="7">
        <v>43</v>
      </c>
      <c r="B12" s="9">
        <v>1011.1</v>
      </c>
      <c r="C12" s="9">
        <v>8636.6999999999989</v>
      </c>
      <c r="D12" s="9">
        <v>79751.009999999995</v>
      </c>
      <c r="E12" s="9">
        <v>304851.38</v>
      </c>
      <c r="F12" s="9">
        <v>492656.75000000006</v>
      </c>
      <c r="G12" s="9">
        <v>378547.72</v>
      </c>
      <c r="H12" s="9">
        <v>207174.24</v>
      </c>
      <c r="I12" s="9">
        <v>86137.700000000012</v>
      </c>
      <c r="J12" s="9">
        <v>40238</v>
      </c>
      <c r="K12" s="9">
        <f t="shared" si="0"/>
        <v>1599004.6</v>
      </c>
      <c r="L12" s="2">
        <v>284117</v>
      </c>
      <c r="M12" s="3">
        <f t="shared" si="1"/>
        <v>5.6279793183794</v>
      </c>
    </row>
    <row r="13" spans="1:13" x14ac:dyDescent="0.25">
      <c r="A13" s="7">
        <v>42</v>
      </c>
      <c r="B13" s="9">
        <v>929.7</v>
      </c>
      <c r="C13" s="9">
        <v>11192.14</v>
      </c>
      <c r="D13" s="9">
        <v>100803.63</v>
      </c>
      <c r="E13" s="9">
        <v>300787.14</v>
      </c>
      <c r="F13" s="9">
        <v>464345.09</v>
      </c>
      <c r="G13" s="9">
        <v>368229.74</v>
      </c>
      <c r="H13" s="9">
        <v>180858.68</v>
      </c>
      <c r="I13" s="9">
        <v>65074.8</v>
      </c>
      <c r="J13" s="9">
        <v>24379.1</v>
      </c>
      <c r="K13" s="9">
        <f t="shared" si="0"/>
        <v>1516600.02</v>
      </c>
      <c r="L13" s="2">
        <v>274213</v>
      </c>
      <c r="M13" s="3">
        <f t="shared" si="1"/>
        <v>5.530737127707293</v>
      </c>
    </row>
    <row r="14" spans="1:13" x14ac:dyDescent="0.25">
      <c r="A14" s="7">
        <v>41</v>
      </c>
      <c r="B14" s="9">
        <v>507.9</v>
      </c>
      <c r="C14" s="9">
        <v>6716.19</v>
      </c>
      <c r="D14" s="9">
        <v>81752.61</v>
      </c>
      <c r="E14" s="9">
        <v>301698.09999999998</v>
      </c>
      <c r="F14" s="9">
        <v>489163.94999999995</v>
      </c>
      <c r="G14" s="9">
        <v>395408.17000000004</v>
      </c>
      <c r="H14" s="9">
        <v>175431.72</v>
      </c>
      <c r="I14" s="9">
        <v>58753.4</v>
      </c>
      <c r="J14" s="9">
        <v>26513.199999999997</v>
      </c>
      <c r="K14" s="9">
        <f t="shared" si="0"/>
        <v>1535945.2399999998</v>
      </c>
      <c r="L14" s="2">
        <v>275098</v>
      </c>
      <c r="M14" s="3">
        <f t="shared" si="1"/>
        <v>5.5832657452980383</v>
      </c>
    </row>
    <row r="15" spans="1:13" x14ac:dyDescent="0.25">
      <c r="A15" s="7">
        <v>40</v>
      </c>
      <c r="B15" s="9">
        <v>537.52</v>
      </c>
      <c r="C15" s="9">
        <v>5068.8</v>
      </c>
      <c r="D15" s="9">
        <v>51811.259999999995</v>
      </c>
      <c r="E15" s="9">
        <v>270086.40000000002</v>
      </c>
      <c r="F15" s="9">
        <v>455569.68</v>
      </c>
      <c r="G15" s="9">
        <v>408343.89</v>
      </c>
      <c r="H15" s="9">
        <v>207298.41</v>
      </c>
      <c r="I15" s="9">
        <v>75978.699999999983</v>
      </c>
      <c r="J15" s="9">
        <v>19837.800000000003</v>
      </c>
      <c r="K15" s="9">
        <f t="shared" si="0"/>
        <v>1494532.46</v>
      </c>
      <c r="L15" s="2">
        <v>261274</v>
      </c>
      <c r="M15" s="3">
        <f t="shared" si="1"/>
        <v>5.7201729219133934</v>
      </c>
    </row>
    <row r="16" spans="1:13" x14ac:dyDescent="0.25">
      <c r="A16" s="8" t="s">
        <v>11</v>
      </c>
      <c r="B16" s="11">
        <f>SUM(B3:B15)</f>
        <v>17269.720000000005</v>
      </c>
      <c r="C16" s="11">
        <f t="shared" ref="C16:J16" si="2">SUM(C3:C15)</f>
        <v>114962.45000000001</v>
      </c>
      <c r="D16" s="11">
        <f t="shared" si="2"/>
        <v>822715.27</v>
      </c>
      <c r="E16" s="11">
        <f t="shared" si="2"/>
        <v>3321950.1210000003</v>
      </c>
      <c r="F16" s="11">
        <f t="shared" si="2"/>
        <v>5345427.6999999993</v>
      </c>
      <c r="G16" s="11">
        <f t="shared" si="2"/>
        <v>4399497.9799999995</v>
      </c>
      <c r="H16" s="11">
        <f t="shared" si="2"/>
        <v>2540446.7300000004</v>
      </c>
      <c r="I16" s="11">
        <f t="shared" si="2"/>
        <v>1197501.5399999998</v>
      </c>
      <c r="J16" s="11">
        <f t="shared" si="2"/>
        <v>673000.67999999993</v>
      </c>
      <c r="K16" s="11">
        <f t="shared" si="0"/>
        <v>18432772.191</v>
      </c>
      <c r="L16" s="1">
        <f>SUM(L3:L15)</f>
        <v>3222670</v>
      </c>
      <c r="M16" s="13">
        <f t="shared" si="1"/>
        <v>5.7197206636112288</v>
      </c>
    </row>
    <row r="17" spans="1:13" x14ac:dyDescent="0.25">
      <c r="A17" s="7">
        <v>39</v>
      </c>
      <c r="B17" s="9">
        <v>470.79999999999995</v>
      </c>
      <c r="C17" s="9">
        <v>7099.5</v>
      </c>
      <c r="D17" s="9">
        <v>88163.19</v>
      </c>
      <c r="E17" s="9">
        <v>289764.09000000003</v>
      </c>
      <c r="F17" s="9">
        <v>482071.32999999996</v>
      </c>
      <c r="G17" s="9">
        <v>394192.80000000005</v>
      </c>
      <c r="H17" s="9">
        <v>202633.14</v>
      </c>
      <c r="I17" s="9">
        <v>99193.5</v>
      </c>
      <c r="J17" s="9">
        <v>59221.3</v>
      </c>
      <c r="K17" s="9">
        <f t="shared" si="0"/>
        <v>1622809.6500000001</v>
      </c>
      <c r="L17" s="2">
        <v>283307</v>
      </c>
      <c r="M17" s="3">
        <f t="shared" si="1"/>
        <v>5.728095846555151</v>
      </c>
    </row>
    <row r="18" spans="1:13" x14ac:dyDescent="0.25">
      <c r="A18" s="7">
        <v>38</v>
      </c>
      <c r="B18" s="9">
        <v>780.44</v>
      </c>
      <c r="C18" s="9">
        <v>5696.7599999999993</v>
      </c>
      <c r="D18" s="9">
        <v>68749.83</v>
      </c>
      <c r="E18" s="9">
        <v>205134.72</v>
      </c>
      <c r="F18" s="9">
        <v>390366.71999999997</v>
      </c>
      <c r="G18" s="9">
        <v>417143.31999999995</v>
      </c>
      <c r="H18" s="9">
        <v>328948.68</v>
      </c>
      <c r="I18" s="9">
        <v>175575.56</v>
      </c>
      <c r="J18" s="9">
        <v>91441.299999999988</v>
      </c>
      <c r="K18" s="9">
        <f t="shared" si="0"/>
        <v>1683837.33</v>
      </c>
      <c r="L18" s="2">
        <v>272524</v>
      </c>
      <c r="M18" s="3">
        <f t="shared" si="1"/>
        <v>6.1786753827185867</v>
      </c>
    </row>
    <row r="19" spans="1:13" x14ac:dyDescent="0.25">
      <c r="A19" s="7">
        <v>37</v>
      </c>
      <c r="B19" s="9">
        <v>1811.5</v>
      </c>
      <c r="C19" s="9">
        <v>5512.7</v>
      </c>
      <c r="D19" s="9">
        <v>83697.240000000005</v>
      </c>
      <c r="E19" s="9">
        <v>307943.75</v>
      </c>
      <c r="F19" s="9">
        <v>509801.35000000003</v>
      </c>
      <c r="G19" s="9">
        <v>418311.26999999996</v>
      </c>
      <c r="H19" s="9">
        <v>210153.86000000002</v>
      </c>
      <c r="I19" s="9">
        <v>73018</v>
      </c>
      <c r="J19" s="9">
        <v>16966.599999999999</v>
      </c>
      <c r="K19" s="9">
        <f t="shared" si="0"/>
        <v>1627216.2700000003</v>
      </c>
      <c r="L19" s="2">
        <v>289308</v>
      </c>
      <c r="M19" s="3">
        <f t="shared" si="1"/>
        <v>5.62451183513764</v>
      </c>
    </row>
    <row r="20" spans="1:13" x14ac:dyDescent="0.25">
      <c r="A20" s="7">
        <v>36</v>
      </c>
      <c r="B20" s="9">
        <v>1164.93</v>
      </c>
      <c r="C20" s="9">
        <v>6311.4599999999991</v>
      </c>
      <c r="D20" s="9">
        <v>87304.85</v>
      </c>
      <c r="E20" s="9">
        <v>313713.79000000004</v>
      </c>
      <c r="F20" s="9">
        <v>522352.57999999996</v>
      </c>
      <c r="G20" s="9">
        <v>395441.77</v>
      </c>
      <c r="H20" s="9">
        <v>176249.34</v>
      </c>
      <c r="I20" s="9">
        <v>50057.399999999994</v>
      </c>
      <c r="J20" s="9">
        <v>7459.8</v>
      </c>
      <c r="K20" s="9">
        <f t="shared" si="0"/>
        <v>1560055.92</v>
      </c>
      <c r="L20" s="2">
        <v>282553</v>
      </c>
      <c r="M20" s="3">
        <f t="shared" si="1"/>
        <v>5.5212859888233359</v>
      </c>
    </row>
    <row r="21" spans="1:13" x14ac:dyDescent="0.25">
      <c r="A21" s="7">
        <v>35</v>
      </c>
      <c r="B21" s="9">
        <v>2813</v>
      </c>
      <c r="C21" s="9">
        <v>23192.000000000004</v>
      </c>
      <c r="D21" s="9">
        <v>181060.71</v>
      </c>
      <c r="E21" s="9">
        <v>352520.43</v>
      </c>
      <c r="F21" s="9">
        <v>472068.93</v>
      </c>
      <c r="G21" s="9">
        <v>339837.35</v>
      </c>
      <c r="H21" s="9">
        <v>140630.41999999998</v>
      </c>
      <c r="I21" s="9">
        <v>38728.699999999997</v>
      </c>
      <c r="J21" s="9">
        <v>5560.6</v>
      </c>
      <c r="K21" s="9">
        <f t="shared" si="0"/>
        <v>1556412.14</v>
      </c>
      <c r="L21" s="2">
        <v>300483</v>
      </c>
      <c r="M21" s="3">
        <f t="shared" si="1"/>
        <v>5.1797011478186779</v>
      </c>
    </row>
    <row r="22" spans="1:13" x14ac:dyDescent="0.25">
      <c r="A22" s="7">
        <v>34</v>
      </c>
      <c r="B22" s="9">
        <v>3448.5</v>
      </c>
      <c r="C22" s="9">
        <v>19805</v>
      </c>
      <c r="D22" s="9">
        <v>160354.15</v>
      </c>
      <c r="E22" s="9">
        <v>422936.35</v>
      </c>
      <c r="F22" s="9">
        <v>508314.85000000003</v>
      </c>
      <c r="G22" s="9">
        <v>256597.68999999997</v>
      </c>
      <c r="H22" s="9">
        <v>102392.37999999999</v>
      </c>
      <c r="I22" s="9">
        <v>16107.699999999999</v>
      </c>
      <c r="J22" s="9">
        <v>1985.9</v>
      </c>
      <c r="K22" s="9">
        <f t="shared" si="0"/>
        <v>1491942.5199999998</v>
      </c>
      <c r="L22" s="2">
        <v>297012</v>
      </c>
      <c r="M22" s="3">
        <f t="shared" si="1"/>
        <v>5.0231725317495579</v>
      </c>
    </row>
    <row r="23" spans="1:13" x14ac:dyDescent="0.25">
      <c r="A23" s="7">
        <v>33</v>
      </c>
      <c r="B23" s="9">
        <v>1665.8000000000002</v>
      </c>
      <c r="C23" s="9">
        <v>4013.73</v>
      </c>
      <c r="D23" s="9">
        <v>65204.670000000006</v>
      </c>
      <c r="E23" s="9">
        <v>195239.86</v>
      </c>
      <c r="F23" s="9">
        <v>224660.41999999998</v>
      </c>
      <c r="G23" s="9">
        <v>115946.48999999999</v>
      </c>
      <c r="H23" s="9">
        <v>27695.3</v>
      </c>
      <c r="I23" s="9">
        <v>5361.4800000000005</v>
      </c>
      <c r="J23" s="9">
        <v>206.4</v>
      </c>
      <c r="K23" s="9">
        <f t="shared" si="0"/>
        <v>639994.15</v>
      </c>
      <c r="L23" s="2">
        <v>127610</v>
      </c>
      <c r="M23" s="3">
        <f t="shared" si="1"/>
        <v>5.0152350912937855</v>
      </c>
    </row>
    <row r="24" spans="1:13" x14ac:dyDescent="0.25">
      <c r="A24" s="7">
        <v>32</v>
      </c>
      <c r="B24" s="9">
        <v>471.40000000000003</v>
      </c>
      <c r="C24" s="9">
        <v>2208.4</v>
      </c>
      <c r="D24" s="9">
        <v>39123.1</v>
      </c>
      <c r="E24" s="9">
        <v>130031.56</v>
      </c>
      <c r="F24" s="9">
        <v>133966.75</v>
      </c>
      <c r="G24" s="9">
        <v>71243.839999999997</v>
      </c>
      <c r="H24" s="9">
        <v>17933.52</v>
      </c>
      <c r="I24" s="9">
        <v>3585.4</v>
      </c>
      <c r="J24" s="9">
        <v>18</v>
      </c>
      <c r="K24" s="9">
        <f t="shared" si="0"/>
        <v>398581.97</v>
      </c>
      <c r="L24" s="2">
        <v>80309</v>
      </c>
      <c r="M24" s="3">
        <f t="shared" si="1"/>
        <v>4.9631046333536712</v>
      </c>
    </row>
    <row r="25" spans="1:13" x14ac:dyDescent="0.25">
      <c r="A25" s="7">
        <v>31</v>
      </c>
      <c r="B25" s="9">
        <v>143.69999999999999</v>
      </c>
      <c r="C25" s="9">
        <v>1877.5</v>
      </c>
      <c r="D25" s="9">
        <v>27695.480000000003</v>
      </c>
      <c r="E25" s="9">
        <v>100115.3</v>
      </c>
      <c r="F25" s="9">
        <v>108120.75</v>
      </c>
      <c r="G25" s="9">
        <v>52082.039999999994</v>
      </c>
      <c r="H25" s="9">
        <v>13524.310000000001</v>
      </c>
      <c r="I25" s="9">
        <v>2371.8000000000002</v>
      </c>
      <c r="J25" s="9">
        <v>18.2</v>
      </c>
      <c r="K25" s="9">
        <f t="shared" si="0"/>
        <v>305949.08</v>
      </c>
      <c r="L25" s="2">
        <v>61848</v>
      </c>
      <c r="M25" s="3">
        <f t="shared" si="1"/>
        <v>4.9467901953175533</v>
      </c>
    </row>
    <row r="26" spans="1:13" x14ac:dyDescent="0.25">
      <c r="A26" s="7">
        <v>30</v>
      </c>
      <c r="B26" s="9">
        <v>170.5</v>
      </c>
      <c r="C26" s="9">
        <v>8466.6999999999989</v>
      </c>
      <c r="D26" s="9">
        <v>70685.26999999999</v>
      </c>
      <c r="E26" s="9">
        <v>258638.89</v>
      </c>
      <c r="F26" s="9">
        <v>284489.32999999996</v>
      </c>
      <c r="G26" s="9">
        <v>129858.59</v>
      </c>
      <c r="H26" s="9">
        <v>32938.899999999994</v>
      </c>
      <c r="I26" s="9">
        <v>4606.6000000000004</v>
      </c>
      <c r="J26" s="9">
        <v>300.29999999999995</v>
      </c>
      <c r="K26" s="9">
        <f t="shared" si="0"/>
        <v>790155.08</v>
      </c>
      <c r="L26" s="2">
        <v>158692</v>
      </c>
      <c r="M26" s="3">
        <f t="shared" si="1"/>
        <v>4.9791739974289815</v>
      </c>
    </row>
    <row r="27" spans="1:13" x14ac:dyDescent="0.25">
      <c r="A27" s="7">
        <v>29</v>
      </c>
      <c r="B27" s="9">
        <v>623</v>
      </c>
      <c r="C27" s="9">
        <v>12046.4</v>
      </c>
      <c r="D27" s="9">
        <v>103887.95999999999</v>
      </c>
      <c r="E27" s="9">
        <v>322402.95</v>
      </c>
      <c r="F27" s="9">
        <v>363179.33</v>
      </c>
      <c r="G27" s="9">
        <v>181237.52000000002</v>
      </c>
      <c r="H27" s="9">
        <v>52373.3</v>
      </c>
      <c r="I27" s="9">
        <v>10780.2</v>
      </c>
      <c r="J27" s="9">
        <v>1198.3</v>
      </c>
      <c r="K27" s="9">
        <f t="shared" si="0"/>
        <v>1047728.9600000001</v>
      </c>
      <c r="L27" s="2">
        <v>208081</v>
      </c>
      <c r="M27" s="3">
        <f t="shared" si="1"/>
        <v>5.0351976393808187</v>
      </c>
    </row>
    <row r="28" spans="1:13" x14ac:dyDescent="0.25">
      <c r="A28" s="7">
        <v>28</v>
      </c>
      <c r="B28" s="9">
        <v>1241.8000000000002</v>
      </c>
      <c r="C28" s="9">
        <v>17760.5</v>
      </c>
      <c r="D28" s="9">
        <v>116552.39</v>
      </c>
      <c r="E28" s="9">
        <v>295396.24</v>
      </c>
      <c r="F28" s="9">
        <v>270396.36</v>
      </c>
      <c r="G28" s="9">
        <v>137685.04</v>
      </c>
      <c r="H28" s="9">
        <v>57408.800000000003</v>
      </c>
      <c r="I28" s="9">
        <v>9224.7000000000007</v>
      </c>
      <c r="J28" s="9">
        <v>1553.5</v>
      </c>
      <c r="K28" s="9">
        <f t="shared" si="0"/>
        <v>907219.33000000007</v>
      </c>
      <c r="L28" s="2">
        <v>182825</v>
      </c>
      <c r="M28" s="3">
        <f t="shared" si="1"/>
        <v>4.9622279775741838</v>
      </c>
    </row>
    <row r="29" spans="1:13" x14ac:dyDescent="0.25">
      <c r="A29" s="7">
        <v>27</v>
      </c>
      <c r="B29" s="9">
        <v>907.2</v>
      </c>
      <c r="C29" s="9">
        <v>17262.5</v>
      </c>
      <c r="D29" s="9">
        <v>127929.76</v>
      </c>
      <c r="E29" s="9">
        <v>334086.55000000005</v>
      </c>
      <c r="F29" s="9">
        <v>252492.02000000002</v>
      </c>
      <c r="G29" s="9">
        <v>114821.73</v>
      </c>
      <c r="H29" s="9">
        <v>31346.9</v>
      </c>
      <c r="I29" s="9">
        <v>7072.8</v>
      </c>
      <c r="J29" s="9">
        <v>733.8</v>
      </c>
      <c r="K29" s="9">
        <f t="shared" si="0"/>
        <v>886653.26000000013</v>
      </c>
      <c r="L29" s="2">
        <v>186996</v>
      </c>
      <c r="M29" s="3">
        <f t="shared" si="1"/>
        <v>4.741562707223685</v>
      </c>
    </row>
    <row r="30" spans="1:13" x14ac:dyDescent="0.25">
      <c r="A30" s="8" t="s">
        <v>17</v>
      </c>
      <c r="B30" s="11">
        <f>SUM(B17:B29)</f>
        <v>15712.570000000003</v>
      </c>
      <c r="C30" s="11">
        <f t="shared" ref="C30:J30" si="3">SUM(C17:C29)</f>
        <v>131253.14999999997</v>
      </c>
      <c r="D30" s="11">
        <f t="shared" si="3"/>
        <v>1220408.5999999999</v>
      </c>
      <c r="E30" s="11">
        <f t="shared" si="3"/>
        <v>3527924.4799999995</v>
      </c>
      <c r="F30" s="11">
        <f t="shared" si="3"/>
        <v>4522280.7200000007</v>
      </c>
      <c r="G30" s="11">
        <f t="shared" si="3"/>
        <v>3024399.4499999993</v>
      </c>
      <c r="H30" s="11">
        <f t="shared" si="3"/>
        <v>1394228.8499999999</v>
      </c>
      <c r="I30" s="11">
        <f t="shared" si="3"/>
        <v>495683.83999999997</v>
      </c>
      <c r="J30" s="11">
        <f t="shared" si="3"/>
        <v>186663.99999999994</v>
      </c>
      <c r="K30" s="11">
        <f t="shared" si="0"/>
        <v>14518555.659999998</v>
      </c>
      <c r="L30" s="1">
        <f>SUM(L17:L29)</f>
        <v>2731548</v>
      </c>
      <c r="M30" s="13">
        <f t="shared" si="1"/>
        <v>5.3151383977144091</v>
      </c>
    </row>
    <row r="31" spans="1:13" x14ac:dyDescent="0.25">
      <c r="A31" s="7">
        <v>26</v>
      </c>
      <c r="B31" s="9">
        <v>571.29999999999995</v>
      </c>
      <c r="C31" s="9">
        <v>14630.2</v>
      </c>
      <c r="D31" s="9">
        <v>119707.38</v>
      </c>
      <c r="E31" s="9">
        <v>292985.40000000002</v>
      </c>
      <c r="F31" s="9">
        <v>240546.86000000002</v>
      </c>
      <c r="G31" s="9">
        <v>116239.98999999999</v>
      </c>
      <c r="H31" s="9">
        <v>31685.9</v>
      </c>
      <c r="I31" s="9">
        <v>5563.4</v>
      </c>
      <c r="J31" s="9">
        <v>626.70000000000005</v>
      </c>
      <c r="K31" s="9">
        <f t="shared" si="0"/>
        <v>822557.13</v>
      </c>
      <c r="L31" s="2">
        <v>171164</v>
      </c>
      <c r="M31" s="3">
        <f t="shared" si="1"/>
        <v>4.8056666705615667</v>
      </c>
    </row>
    <row r="32" spans="1:13" x14ac:dyDescent="0.25">
      <c r="A32" s="7">
        <v>25</v>
      </c>
      <c r="B32" s="9">
        <v>5488</v>
      </c>
      <c r="C32" s="9">
        <v>22373.1</v>
      </c>
      <c r="D32" s="9">
        <v>139035</v>
      </c>
      <c r="E32" s="9">
        <v>286201.56</v>
      </c>
      <c r="F32" s="9">
        <v>214610.75</v>
      </c>
      <c r="G32" s="9">
        <v>120576.79000000001</v>
      </c>
      <c r="H32" s="9">
        <v>49234.2</v>
      </c>
      <c r="I32" s="9">
        <v>12453.300000000001</v>
      </c>
      <c r="J32" s="9">
        <v>2177.3999999999996</v>
      </c>
      <c r="K32" s="9">
        <f t="shared" si="0"/>
        <v>852150.10000000009</v>
      </c>
      <c r="L32" s="2">
        <v>180170</v>
      </c>
      <c r="M32" s="3">
        <f t="shared" si="1"/>
        <v>4.729700283065994</v>
      </c>
    </row>
    <row r="33" spans="1:13" x14ac:dyDescent="0.25">
      <c r="A33" s="7">
        <v>24</v>
      </c>
      <c r="B33" s="9">
        <v>3787.8999999999996</v>
      </c>
      <c r="C33" s="9">
        <v>56034.86</v>
      </c>
      <c r="D33" s="9">
        <v>201385.64</v>
      </c>
      <c r="E33" s="9">
        <v>312917.95999999996</v>
      </c>
      <c r="F33" s="9">
        <v>218382.18</v>
      </c>
      <c r="G33" s="9">
        <v>125021.42</v>
      </c>
      <c r="H33" s="9">
        <v>49426.1</v>
      </c>
      <c r="I33" s="9">
        <v>32719.99</v>
      </c>
      <c r="J33" s="9">
        <v>16724.599999999999</v>
      </c>
      <c r="K33" s="9">
        <f t="shared" si="0"/>
        <v>1016400.65</v>
      </c>
      <c r="L33" s="2">
        <v>223098</v>
      </c>
      <c r="M33" s="3">
        <f t="shared" si="1"/>
        <v>4.5558483267443011</v>
      </c>
    </row>
    <row r="34" spans="1:13" x14ac:dyDescent="0.25">
      <c r="A34" s="7">
        <v>23</v>
      </c>
      <c r="B34" s="9">
        <v>4324.5499999999993</v>
      </c>
      <c r="C34" s="9">
        <v>63968.960000000006</v>
      </c>
      <c r="D34" s="9">
        <v>270308.26</v>
      </c>
      <c r="E34" s="9">
        <v>351297.66000000003</v>
      </c>
      <c r="F34" s="9">
        <v>237042.36000000002</v>
      </c>
      <c r="G34" s="9">
        <v>124934.43</v>
      </c>
      <c r="H34" s="9">
        <v>52251.700000000004</v>
      </c>
      <c r="I34" s="9">
        <v>34495.67</v>
      </c>
      <c r="J34" s="9">
        <v>13331.7</v>
      </c>
      <c r="K34" s="9">
        <f t="shared" si="0"/>
        <v>1151955.2899999998</v>
      </c>
      <c r="L34" s="2">
        <v>258412</v>
      </c>
      <c r="M34" s="3">
        <f t="shared" si="1"/>
        <v>4.4578242883457415</v>
      </c>
    </row>
    <row r="35" spans="1:13" x14ac:dyDescent="0.25">
      <c r="A35" s="7">
        <v>22</v>
      </c>
      <c r="B35" s="9">
        <v>5102.9500000000007</v>
      </c>
      <c r="C35" s="9">
        <v>61259.44</v>
      </c>
      <c r="D35" s="9">
        <v>241306.69999999998</v>
      </c>
      <c r="E35" s="9">
        <v>283003.76</v>
      </c>
      <c r="F35" s="9">
        <v>224586.62</v>
      </c>
      <c r="G35" s="9">
        <v>114818.76999999999</v>
      </c>
      <c r="H35" s="9">
        <v>54103.799999999996</v>
      </c>
      <c r="I35" s="9">
        <v>32035.899999999998</v>
      </c>
      <c r="J35" s="9">
        <v>20463.599999999999</v>
      </c>
      <c r="K35" s="9">
        <f t="shared" ref="K35:K59" si="4">SUM(B35:J35)</f>
        <v>1036681.54</v>
      </c>
      <c r="L35" s="2">
        <v>231209</v>
      </c>
      <c r="M35" s="3">
        <f t="shared" si="1"/>
        <v>4.4837421553659249</v>
      </c>
    </row>
    <row r="36" spans="1:13" x14ac:dyDescent="0.25">
      <c r="A36" s="7">
        <v>21</v>
      </c>
      <c r="B36" s="9">
        <v>5242.7</v>
      </c>
      <c r="C36" s="9">
        <v>48967.48</v>
      </c>
      <c r="D36" s="9">
        <v>257718.69999999998</v>
      </c>
      <c r="E36" s="9">
        <v>443312.74</v>
      </c>
      <c r="F36" s="9">
        <v>325385.03999999998</v>
      </c>
      <c r="G36" s="9">
        <v>171695.48</v>
      </c>
      <c r="H36" s="9">
        <v>68506.359999999986</v>
      </c>
      <c r="I36" s="9">
        <v>27683.47</v>
      </c>
      <c r="J36" s="9">
        <v>13186.300000000001</v>
      </c>
      <c r="K36" s="9">
        <f t="shared" si="4"/>
        <v>1361698.27</v>
      </c>
      <c r="L36" s="2">
        <v>295342</v>
      </c>
      <c r="M36" s="3">
        <f t="shared" si="1"/>
        <v>4.6105811906196887</v>
      </c>
    </row>
    <row r="37" spans="1:13" x14ac:dyDescent="0.25">
      <c r="A37" s="7">
        <v>20</v>
      </c>
      <c r="B37" s="9">
        <v>4059.2799999999997</v>
      </c>
      <c r="C37" s="9">
        <v>36273.339999999997</v>
      </c>
      <c r="D37" s="9">
        <v>179952.78</v>
      </c>
      <c r="E37" s="9">
        <v>316600.90999999997</v>
      </c>
      <c r="F37" s="9">
        <v>232904.66</v>
      </c>
      <c r="G37" s="9">
        <v>128105.55</v>
      </c>
      <c r="H37" s="9">
        <v>52649.97</v>
      </c>
      <c r="I37" s="9">
        <v>17937.2</v>
      </c>
      <c r="J37" s="9">
        <v>8302.5</v>
      </c>
      <c r="K37" s="9">
        <f t="shared" si="4"/>
        <v>976786.19</v>
      </c>
      <c r="L37" s="2">
        <v>211994</v>
      </c>
      <c r="M37" s="3">
        <f t="shared" si="1"/>
        <v>4.6076124324273326</v>
      </c>
    </row>
    <row r="38" spans="1:13" x14ac:dyDescent="0.25">
      <c r="A38" s="7">
        <v>19</v>
      </c>
      <c r="B38" s="9">
        <v>11271.18</v>
      </c>
      <c r="C38" s="9">
        <v>55122.899999999994</v>
      </c>
      <c r="D38" s="9">
        <v>274009.73</v>
      </c>
      <c r="E38" s="9">
        <v>448050.05</v>
      </c>
      <c r="F38" s="9">
        <v>328789.82</v>
      </c>
      <c r="G38" s="9">
        <v>178844.44</v>
      </c>
      <c r="H38" s="9">
        <v>66941.510000000009</v>
      </c>
      <c r="I38" s="9">
        <v>17600.829999999998</v>
      </c>
      <c r="J38" s="9">
        <v>3137.8</v>
      </c>
      <c r="K38" s="9">
        <f t="shared" si="4"/>
        <v>1383768.26</v>
      </c>
      <c r="L38" s="2">
        <v>305727</v>
      </c>
      <c r="M38" s="3">
        <f t="shared" si="1"/>
        <v>4.5261565383495732</v>
      </c>
    </row>
    <row r="39" spans="1:13" x14ac:dyDescent="0.25">
      <c r="A39" s="7">
        <v>18</v>
      </c>
      <c r="B39" s="9">
        <v>8949.4500000000007</v>
      </c>
      <c r="C39" s="9">
        <v>48664.84</v>
      </c>
      <c r="D39" s="9">
        <v>247902.6</v>
      </c>
      <c r="E39" s="9">
        <v>426344.25999999995</v>
      </c>
      <c r="F39" s="9">
        <v>319612.19</v>
      </c>
      <c r="G39" s="9">
        <v>177204.65999999997</v>
      </c>
      <c r="H39" s="9">
        <v>68833.899999999994</v>
      </c>
      <c r="I39" s="9">
        <v>22841.8</v>
      </c>
      <c r="J39" s="9">
        <v>4101.32</v>
      </c>
      <c r="K39" s="9">
        <f t="shared" si="4"/>
        <v>1324455.0199999998</v>
      </c>
      <c r="L39" s="2">
        <v>287980</v>
      </c>
      <c r="M39" s="3">
        <f t="shared" si="1"/>
        <v>4.5991215362177922</v>
      </c>
    </row>
    <row r="40" spans="1:13" x14ac:dyDescent="0.25">
      <c r="A40" s="7">
        <v>17</v>
      </c>
      <c r="B40" s="9">
        <v>4157.88</v>
      </c>
      <c r="C40" s="9">
        <v>38622.770000000004</v>
      </c>
      <c r="D40" s="9">
        <v>193402.52999999997</v>
      </c>
      <c r="E40" s="9">
        <v>406392.38</v>
      </c>
      <c r="F40" s="9">
        <v>325570.34000000003</v>
      </c>
      <c r="G40" s="9">
        <v>191798.84</v>
      </c>
      <c r="H40" s="9">
        <v>76364.239999999991</v>
      </c>
      <c r="I40" s="9">
        <v>23857.5</v>
      </c>
      <c r="J40" s="9">
        <v>4847.4000000000005</v>
      </c>
      <c r="K40" s="9">
        <f t="shared" si="4"/>
        <v>1265013.8799999999</v>
      </c>
      <c r="L40" s="2">
        <v>267179</v>
      </c>
      <c r="M40" s="3">
        <f t="shared" si="1"/>
        <v>4.7347054970637661</v>
      </c>
    </row>
    <row r="41" spans="1:13" x14ac:dyDescent="0.25">
      <c r="A41" s="7">
        <v>16</v>
      </c>
      <c r="B41" s="9">
        <v>4266.5</v>
      </c>
      <c r="C41" s="9">
        <v>32307.200000000004</v>
      </c>
      <c r="D41" s="9">
        <v>214864.32</v>
      </c>
      <c r="E41" s="9">
        <v>424883.88</v>
      </c>
      <c r="F41" s="9">
        <v>380151.81999999995</v>
      </c>
      <c r="G41" s="9">
        <v>237588.93</v>
      </c>
      <c r="H41" s="9">
        <v>99591.739999999991</v>
      </c>
      <c r="I41" s="9">
        <v>27103.32</v>
      </c>
      <c r="J41" s="9">
        <v>7005.32</v>
      </c>
      <c r="K41" s="9">
        <f t="shared" si="4"/>
        <v>1427763.03</v>
      </c>
      <c r="L41" s="2">
        <v>294046</v>
      </c>
      <c r="M41" s="3">
        <f t="shared" si="1"/>
        <v>4.8555771205865748</v>
      </c>
    </row>
    <row r="42" spans="1:13" x14ac:dyDescent="0.25">
      <c r="A42" s="7">
        <v>15</v>
      </c>
      <c r="B42" s="9">
        <v>5800.2</v>
      </c>
      <c r="C42" s="9">
        <v>28179.3</v>
      </c>
      <c r="D42" s="9">
        <v>185995.56</v>
      </c>
      <c r="E42" s="9">
        <v>362696.33</v>
      </c>
      <c r="F42" s="9">
        <v>314449.45</v>
      </c>
      <c r="G42" s="9">
        <v>198629.93</v>
      </c>
      <c r="H42" s="9">
        <v>69453.51999999999</v>
      </c>
      <c r="I42" s="9">
        <v>13340</v>
      </c>
      <c r="J42" s="9">
        <v>870.49999999999989</v>
      </c>
      <c r="K42" s="9">
        <f t="shared" si="4"/>
        <v>1179414.79</v>
      </c>
      <c r="L42" s="2">
        <v>246794</v>
      </c>
      <c r="M42" s="3">
        <f t="shared" si="1"/>
        <v>4.7789443422449498</v>
      </c>
    </row>
    <row r="43" spans="1:13" x14ac:dyDescent="0.25">
      <c r="A43" s="7">
        <v>14</v>
      </c>
      <c r="B43" s="9">
        <v>581.5</v>
      </c>
      <c r="C43" s="9">
        <v>21019.399999999998</v>
      </c>
      <c r="D43" s="9">
        <v>149313.08000000002</v>
      </c>
      <c r="E43" s="9">
        <v>234832.58000000002</v>
      </c>
      <c r="F43" s="9">
        <v>165741.41999999998</v>
      </c>
      <c r="G43" s="9">
        <v>77675.5</v>
      </c>
      <c r="H43" s="9">
        <v>26770.2</v>
      </c>
      <c r="I43" s="9">
        <v>5446.6</v>
      </c>
      <c r="J43" s="9">
        <v>800.5</v>
      </c>
      <c r="K43" s="9">
        <f t="shared" si="4"/>
        <v>682180.77999999991</v>
      </c>
      <c r="L43" s="2">
        <v>151064</v>
      </c>
      <c r="M43" s="3">
        <f t="shared" si="1"/>
        <v>4.5158395117301273</v>
      </c>
    </row>
    <row r="44" spans="1:13" x14ac:dyDescent="0.25">
      <c r="A44" s="8" t="s">
        <v>10</v>
      </c>
      <c r="B44" s="11">
        <f t="shared" ref="B44:J44" si="5">SUM(B31:B43)</f>
        <v>63603.389999999992</v>
      </c>
      <c r="C44" s="11">
        <f t="shared" si="5"/>
        <v>527423.79</v>
      </c>
      <c r="D44" s="11">
        <f t="shared" si="5"/>
        <v>2674902.2799999998</v>
      </c>
      <c r="E44" s="11">
        <f t="shared" si="5"/>
        <v>4589519.47</v>
      </c>
      <c r="F44" s="11">
        <f t="shared" si="5"/>
        <v>3527773.51</v>
      </c>
      <c r="G44" s="11">
        <f t="shared" si="5"/>
        <v>1963134.73</v>
      </c>
      <c r="H44" s="11">
        <f t="shared" si="5"/>
        <v>765813.14</v>
      </c>
      <c r="I44" s="11">
        <f t="shared" si="5"/>
        <v>273078.98</v>
      </c>
      <c r="J44" s="11">
        <f t="shared" si="5"/>
        <v>95575.639999999985</v>
      </c>
      <c r="K44" s="11">
        <f t="shared" si="4"/>
        <v>14480824.930000002</v>
      </c>
      <c r="L44" s="1">
        <f>SUM(L31:L43)</f>
        <v>3124179</v>
      </c>
      <c r="M44" s="13">
        <f t="shared" si="1"/>
        <v>4.6350817062658702</v>
      </c>
    </row>
    <row r="45" spans="1:13" x14ac:dyDescent="0.25">
      <c r="A45" s="7">
        <v>13</v>
      </c>
      <c r="B45" s="9">
        <v>5810.5999999999995</v>
      </c>
      <c r="C45" s="9">
        <v>46876.05</v>
      </c>
      <c r="D45" s="9">
        <v>290612.94</v>
      </c>
      <c r="E45" s="9">
        <v>424780.43</v>
      </c>
      <c r="F45" s="9">
        <v>338258.47</v>
      </c>
      <c r="G45" s="9">
        <v>179115.71</v>
      </c>
      <c r="H45" s="9">
        <v>63467</v>
      </c>
      <c r="I45" s="9">
        <v>17199.900000000001</v>
      </c>
      <c r="J45" s="9">
        <v>2396.6000000000004</v>
      </c>
      <c r="K45" s="9">
        <f t="shared" si="4"/>
        <v>1368517.7</v>
      </c>
      <c r="L45" s="2">
        <v>297937</v>
      </c>
      <c r="M45" s="3">
        <f t="shared" si="1"/>
        <v>4.5933123445560637</v>
      </c>
    </row>
    <row r="46" spans="1:13" x14ac:dyDescent="0.25">
      <c r="A46" s="7">
        <v>12</v>
      </c>
      <c r="B46" s="9">
        <v>5727.0999999999995</v>
      </c>
      <c r="C46" s="9">
        <v>54445.299999999996</v>
      </c>
      <c r="D46" s="9">
        <v>278763.5</v>
      </c>
      <c r="E46" s="9">
        <v>461127.42000000004</v>
      </c>
      <c r="F46" s="9">
        <v>363668.74</v>
      </c>
      <c r="G46" s="9">
        <v>172121.39</v>
      </c>
      <c r="H46" s="9">
        <v>46368.17</v>
      </c>
      <c r="I46" s="9">
        <v>11292.300000000001</v>
      </c>
      <c r="J46" s="9">
        <v>2189.3000000000002</v>
      </c>
      <c r="K46" s="9">
        <f t="shared" si="4"/>
        <v>1395703.2200000002</v>
      </c>
      <c r="L46" s="2">
        <v>307581</v>
      </c>
      <c r="M46" s="3">
        <f t="shared" si="1"/>
        <v>4.5376769696437691</v>
      </c>
    </row>
    <row r="47" spans="1:13" x14ac:dyDescent="0.25">
      <c r="A47" s="7">
        <v>11</v>
      </c>
      <c r="B47" s="9">
        <v>5427</v>
      </c>
      <c r="C47" s="9">
        <v>28565</v>
      </c>
      <c r="D47" s="9">
        <v>219671.63</v>
      </c>
      <c r="E47" s="9">
        <v>436073.26999999996</v>
      </c>
      <c r="F47" s="9">
        <v>403165.19999999995</v>
      </c>
      <c r="G47" s="9">
        <v>217402.51</v>
      </c>
      <c r="H47" s="9">
        <v>75688.23000000001</v>
      </c>
      <c r="I47" s="9">
        <v>17961.82</v>
      </c>
      <c r="J47" s="9">
        <v>4347.0999999999995</v>
      </c>
      <c r="K47" s="9">
        <f t="shared" si="4"/>
        <v>1408301.76</v>
      </c>
      <c r="L47" s="2">
        <v>292239</v>
      </c>
      <c r="M47" s="3">
        <f t="shared" si="1"/>
        <v>4.8190069087288148</v>
      </c>
    </row>
    <row r="48" spans="1:13" x14ac:dyDescent="0.25">
      <c r="A48" s="7">
        <v>10</v>
      </c>
      <c r="B48" s="9">
        <v>6013.2000000000007</v>
      </c>
      <c r="C48" s="9">
        <v>40200.33</v>
      </c>
      <c r="D48" s="9">
        <v>169346.48</v>
      </c>
      <c r="E48" s="9">
        <v>378545.37</v>
      </c>
      <c r="F48" s="9">
        <v>362014.2</v>
      </c>
      <c r="G48" s="9">
        <v>232135.11000000002</v>
      </c>
      <c r="H48" s="9">
        <v>83689.81</v>
      </c>
      <c r="I48" s="9">
        <v>20557.940000000002</v>
      </c>
      <c r="J48" s="9">
        <v>4187.84</v>
      </c>
      <c r="K48" s="9">
        <f t="shared" si="4"/>
        <v>1296690.2800000003</v>
      </c>
      <c r="L48" s="2">
        <v>275475</v>
      </c>
      <c r="M48" s="3">
        <f t="shared" si="1"/>
        <v>4.7071069244033046</v>
      </c>
    </row>
    <row r="49" spans="1:13" x14ac:dyDescent="0.25">
      <c r="A49" s="7">
        <v>9</v>
      </c>
      <c r="B49" s="9">
        <v>5106.3500000000004</v>
      </c>
      <c r="C49" s="9">
        <v>31733.300000000003</v>
      </c>
      <c r="D49" s="9">
        <v>199700.92</v>
      </c>
      <c r="E49" s="9">
        <v>383411.3</v>
      </c>
      <c r="F49" s="9">
        <v>401862.49999999994</v>
      </c>
      <c r="G49" s="9">
        <v>242208.15000000002</v>
      </c>
      <c r="H49" s="9">
        <v>92168.54</v>
      </c>
      <c r="I49" s="9">
        <v>17453.670000000002</v>
      </c>
      <c r="J49" s="9">
        <v>2458.92</v>
      </c>
      <c r="K49" s="9">
        <f t="shared" si="4"/>
        <v>1376103.65</v>
      </c>
      <c r="L49" s="2">
        <v>282203</v>
      </c>
      <c r="M49" s="3">
        <f t="shared" si="1"/>
        <v>4.8762899402203379</v>
      </c>
    </row>
    <row r="50" spans="1:13" x14ac:dyDescent="0.25">
      <c r="A50" s="7">
        <v>8</v>
      </c>
      <c r="B50" s="9">
        <v>2557.3000000000002</v>
      </c>
      <c r="C50" s="9">
        <v>26944.109999999997</v>
      </c>
      <c r="D50" s="9">
        <v>154931.24</v>
      </c>
      <c r="E50" s="9">
        <v>285290.81</v>
      </c>
      <c r="F50" s="9">
        <v>320995.83</v>
      </c>
      <c r="G50" s="9">
        <v>203628.73</v>
      </c>
      <c r="H50" s="9">
        <v>70167.01999999999</v>
      </c>
      <c r="I50" s="9">
        <v>17350</v>
      </c>
      <c r="J50" s="9">
        <v>2435.84</v>
      </c>
      <c r="K50" s="9">
        <f t="shared" si="4"/>
        <v>1084300.8800000001</v>
      </c>
      <c r="L50" s="2">
        <v>234325</v>
      </c>
      <c r="M50" s="3">
        <f t="shared" si="1"/>
        <v>4.6273375866851598</v>
      </c>
    </row>
    <row r="51" spans="1:13" x14ac:dyDescent="0.25">
      <c r="A51" s="7">
        <v>7</v>
      </c>
      <c r="B51" s="9">
        <v>5279.5</v>
      </c>
      <c r="C51" s="9">
        <v>62933.45</v>
      </c>
      <c r="D51" s="9">
        <v>234086.00000000003</v>
      </c>
      <c r="E51" s="9">
        <v>303262.75999999995</v>
      </c>
      <c r="F51" s="9">
        <v>244110.84</v>
      </c>
      <c r="G51" s="9">
        <v>146686.25</v>
      </c>
      <c r="H51" s="9">
        <v>51740.46</v>
      </c>
      <c r="I51" s="9">
        <v>11330.6</v>
      </c>
      <c r="J51" s="9">
        <v>1354.4</v>
      </c>
      <c r="K51" s="9">
        <f t="shared" si="4"/>
        <v>1060784.2599999998</v>
      </c>
      <c r="L51" s="2">
        <v>237580</v>
      </c>
      <c r="M51" s="3">
        <f t="shared" si="1"/>
        <v>4.4649560569071465</v>
      </c>
    </row>
    <row r="52" spans="1:13" x14ac:dyDescent="0.25">
      <c r="A52" s="7">
        <v>6</v>
      </c>
      <c r="B52" s="9">
        <v>6934.7999999999993</v>
      </c>
      <c r="C52" s="9">
        <v>47637.89</v>
      </c>
      <c r="D52" s="9">
        <v>258098.77999999997</v>
      </c>
      <c r="E52" s="9">
        <v>407249.98</v>
      </c>
      <c r="F52" s="9">
        <v>321594.19999999995</v>
      </c>
      <c r="G52" s="9">
        <v>168742.73</v>
      </c>
      <c r="H52" s="9">
        <v>65258.080000000002</v>
      </c>
      <c r="I52" s="9">
        <v>17729.88</v>
      </c>
      <c r="J52" s="9">
        <v>2480.6600000000003</v>
      </c>
      <c r="K52" s="9">
        <f t="shared" si="4"/>
        <v>1295726.9999999998</v>
      </c>
      <c r="L52" s="2">
        <v>282222</v>
      </c>
      <c r="M52" s="3">
        <f t="shared" si="1"/>
        <v>4.5911622765057283</v>
      </c>
    </row>
    <row r="53" spans="1:13" x14ac:dyDescent="0.25">
      <c r="A53" s="7">
        <v>5</v>
      </c>
      <c r="B53" s="9">
        <v>3968.2000000000003</v>
      </c>
      <c r="C53" s="9">
        <v>46698.78</v>
      </c>
      <c r="D53" s="9">
        <v>230402.38999999998</v>
      </c>
      <c r="E53" s="9">
        <v>348473.80000000005</v>
      </c>
      <c r="F53" s="9">
        <v>245645.89</v>
      </c>
      <c r="G53" s="9">
        <v>96562.280000000013</v>
      </c>
      <c r="H53" s="9">
        <v>41684.480000000003</v>
      </c>
      <c r="I53" s="9">
        <v>6417.9</v>
      </c>
      <c r="J53" s="9">
        <v>750.8</v>
      </c>
      <c r="K53" s="9">
        <f t="shared" si="4"/>
        <v>1020604.5200000001</v>
      </c>
      <c r="L53" s="2">
        <v>229501</v>
      </c>
      <c r="M53" s="3">
        <f t="shared" si="1"/>
        <v>4.4470591413545044</v>
      </c>
    </row>
    <row r="54" spans="1:13" x14ac:dyDescent="0.25">
      <c r="A54" s="7">
        <v>4</v>
      </c>
      <c r="B54" s="9">
        <v>3691.83</v>
      </c>
      <c r="C54" s="9">
        <v>18601.580000000002</v>
      </c>
      <c r="D54" s="9">
        <v>116002.1</v>
      </c>
      <c r="E54" s="9">
        <v>262045.43</v>
      </c>
      <c r="F54" s="9">
        <v>305496.81</v>
      </c>
      <c r="G54" s="9">
        <v>170349.95</v>
      </c>
      <c r="H54" s="9">
        <v>89052.5</v>
      </c>
      <c r="I54" s="9">
        <v>23485.300000000003</v>
      </c>
      <c r="J54" s="9">
        <v>9643.7200000000012</v>
      </c>
      <c r="K54" s="9">
        <f t="shared" si="4"/>
        <v>998369.22</v>
      </c>
      <c r="L54" s="2">
        <v>202374</v>
      </c>
      <c r="M54" s="3">
        <f t="shared" si="1"/>
        <v>4.9332879717750302</v>
      </c>
    </row>
    <row r="55" spans="1:13" x14ac:dyDescent="0.25">
      <c r="A55" s="7">
        <v>3</v>
      </c>
      <c r="B55" s="9">
        <v>2389.48</v>
      </c>
      <c r="C55" s="9">
        <v>31717.57</v>
      </c>
      <c r="D55" s="9">
        <v>204283.65</v>
      </c>
      <c r="E55" s="9">
        <v>326261.09000000003</v>
      </c>
      <c r="F55" s="9">
        <v>240289.05000000002</v>
      </c>
      <c r="G55" s="9">
        <v>100005.11000000002</v>
      </c>
      <c r="H55" s="9">
        <v>19029.600000000002</v>
      </c>
      <c r="I55" s="9">
        <v>2919.3</v>
      </c>
      <c r="J55" s="9">
        <v>109</v>
      </c>
      <c r="K55" s="9">
        <f t="shared" si="4"/>
        <v>927003.85000000009</v>
      </c>
      <c r="L55" s="2">
        <v>206618</v>
      </c>
      <c r="M55" s="3">
        <f t="shared" si="1"/>
        <v>4.4865590122835384</v>
      </c>
    </row>
    <row r="56" spans="1:13" x14ac:dyDescent="0.25">
      <c r="A56" s="7">
        <v>2</v>
      </c>
      <c r="B56" s="9">
        <v>4681.13</v>
      </c>
      <c r="C56" s="9">
        <v>41310.800000000003</v>
      </c>
      <c r="D56" s="9">
        <v>273577.08999999997</v>
      </c>
      <c r="E56" s="9">
        <v>453095.48</v>
      </c>
      <c r="F56" s="9">
        <v>345322.43999999994</v>
      </c>
      <c r="G56" s="9">
        <v>150988.31</v>
      </c>
      <c r="H56" s="9">
        <v>29579.96</v>
      </c>
      <c r="I56" s="9">
        <v>3811.8</v>
      </c>
      <c r="J56" s="9">
        <v>247.10000000000002</v>
      </c>
      <c r="K56" s="9">
        <f t="shared" si="4"/>
        <v>1302614.1100000001</v>
      </c>
      <c r="L56" s="2">
        <v>287790</v>
      </c>
      <c r="M56" s="3">
        <f t="shared" si="1"/>
        <v>4.5262660620591406</v>
      </c>
    </row>
    <row r="57" spans="1:13" x14ac:dyDescent="0.25">
      <c r="A57" s="7">
        <v>1</v>
      </c>
      <c r="B57" s="9">
        <v>3013.91</v>
      </c>
      <c r="C57" s="9">
        <v>17460.7</v>
      </c>
      <c r="D57" s="9">
        <v>138227.14000000001</v>
      </c>
      <c r="E57" s="9">
        <v>309515.76</v>
      </c>
      <c r="F57" s="9">
        <v>250391.00999999998</v>
      </c>
      <c r="G57" s="9">
        <v>83550.62</v>
      </c>
      <c r="H57" s="9">
        <v>11718</v>
      </c>
      <c r="I57" s="9">
        <v>2078.9</v>
      </c>
      <c r="J57" s="9">
        <v>372.52</v>
      </c>
      <c r="K57" s="9">
        <f t="shared" si="4"/>
        <v>816328.56</v>
      </c>
      <c r="L57" s="2">
        <v>176317</v>
      </c>
      <c r="M57" s="3">
        <f t="shared" si="1"/>
        <v>4.6298913888053903</v>
      </c>
    </row>
    <row r="58" spans="1:13" x14ac:dyDescent="0.25">
      <c r="A58" s="8" t="s">
        <v>9</v>
      </c>
      <c r="B58" s="11">
        <f t="shared" ref="B58:J58" si="6">SUM(B45:B57)</f>
        <v>60600.400000000009</v>
      </c>
      <c r="C58" s="11">
        <f t="shared" si="6"/>
        <v>495124.86</v>
      </c>
      <c r="D58" s="11">
        <f t="shared" si="6"/>
        <v>2767703.86</v>
      </c>
      <c r="E58" s="11">
        <f t="shared" si="6"/>
        <v>4779132.8999999994</v>
      </c>
      <c r="F58" s="11">
        <f t="shared" si="6"/>
        <v>4142815.1799999992</v>
      </c>
      <c r="G58" s="11">
        <f t="shared" si="6"/>
        <v>2163496.85</v>
      </c>
      <c r="H58" s="11">
        <f t="shared" si="6"/>
        <v>739611.85</v>
      </c>
      <c r="I58" s="11">
        <f t="shared" si="6"/>
        <v>169589.30999999997</v>
      </c>
      <c r="J58" s="11">
        <f t="shared" si="6"/>
        <v>32973.799999999996</v>
      </c>
      <c r="K58" s="11">
        <f t="shared" si="4"/>
        <v>15351049.01</v>
      </c>
      <c r="L58" s="1">
        <f>SUM(L45:L57)</f>
        <v>3312162</v>
      </c>
      <c r="M58" s="13">
        <f t="shared" si="1"/>
        <v>4.6347518660017233</v>
      </c>
    </row>
    <row r="59" spans="1:13" x14ac:dyDescent="0.25">
      <c r="A59" s="8" t="s">
        <v>21</v>
      </c>
      <c r="B59" s="11">
        <f t="shared" ref="B59:J59" si="7">SUM(B58,B44,B30,B16)</f>
        <v>157186.08000000002</v>
      </c>
      <c r="C59" s="11">
        <f t="shared" si="7"/>
        <v>1268764.25</v>
      </c>
      <c r="D59" s="11">
        <f t="shared" si="7"/>
        <v>7485730.0099999998</v>
      </c>
      <c r="E59" s="11">
        <f t="shared" si="7"/>
        <v>16218526.970999997</v>
      </c>
      <c r="F59" s="11">
        <f t="shared" si="7"/>
        <v>17538297.109999999</v>
      </c>
      <c r="G59" s="11">
        <f t="shared" si="7"/>
        <v>11550529.009999998</v>
      </c>
      <c r="H59" s="11">
        <f t="shared" si="7"/>
        <v>5440100.5700000003</v>
      </c>
      <c r="I59" s="11">
        <f t="shared" si="7"/>
        <v>2135853.67</v>
      </c>
      <c r="J59" s="11">
        <f t="shared" si="7"/>
        <v>988214.11999999988</v>
      </c>
      <c r="K59" s="11">
        <f t="shared" si="4"/>
        <v>62783201.790999994</v>
      </c>
      <c r="L59" s="1">
        <f>SUM(L58,L44,L30,L16)</f>
        <v>12390559</v>
      </c>
      <c r="M59" s="13">
        <f t="shared" si="1"/>
        <v>5.0670193161583743</v>
      </c>
    </row>
  </sheetData>
  <mergeCells count="1">
    <mergeCell ref="A1:M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59"/>
  <sheetViews>
    <sheetView topLeftCell="A46" workbookViewId="0">
      <selection activeCell="E7" sqref="E7"/>
    </sheetView>
  </sheetViews>
  <sheetFormatPr defaultColWidth="9" defaultRowHeight="15" x14ac:dyDescent="0.25"/>
  <cols>
    <col min="1" max="1" width="11.42578125" bestFit="1" customWidth="1"/>
    <col min="2" max="2" width="10.140625" bestFit="1" customWidth="1"/>
    <col min="3" max="4" width="11.7109375" bestFit="1" customWidth="1"/>
    <col min="5" max="6" width="12.7109375" bestFit="1" customWidth="1"/>
    <col min="7" max="9" width="11.7109375" bestFit="1" customWidth="1"/>
    <col min="10" max="10" width="10.140625" bestFit="1" customWidth="1"/>
    <col min="11" max="11" width="12.7109375" bestFit="1" customWidth="1"/>
    <col min="12" max="12" width="11" bestFit="1" customWidth="1"/>
    <col min="13" max="13" width="9.85546875" bestFit="1" customWidth="1"/>
  </cols>
  <sheetData>
    <row r="1" spans="1:13" ht="18.75" x14ac:dyDescent="0.3">
      <c r="A1" s="234" t="s">
        <v>18</v>
      </c>
      <c r="B1" s="235"/>
      <c r="C1" s="235"/>
      <c r="D1" s="235"/>
      <c r="E1" s="235"/>
      <c r="F1" s="235"/>
      <c r="G1" s="235"/>
      <c r="H1" s="235"/>
      <c r="I1" s="235"/>
      <c r="J1" s="235"/>
      <c r="K1" s="235"/>
      <c r="L1" s="235"/>
      <c r="M1" s="236"/>
    </row>
    <row r="2" spans="1:13" x14ac:dyDescent="0.25">
      <c r="A2" s="4" t="s">
        <v>14</v>
      </c>
      <c r="B2" s="5" t="s">
        <v>0</v>
      </c>
      <c r="C2" s="6" t="s">
        <v>1</v>
      </c>
      <c r="D2" s="6" t="s">
        <v>2</v>
      </c>
      <c r="E2" s="6" t="s">
        <v>3</v>
      </c>
      <c r="F2" s="6" t="s">
        <v>4</v>
      </c>
      <c r="G2" s="6" t="s">
        <v>5</v>
      </c>
      <c r="H2" s="6" t="s">
        <v>6</v>
      </c>
      <c r="I2" s="6" t="s">
        <v>7</v>
      </c>
      <c r="J2" s="6" t="s">
        <v>8</v>
      </c>
      <c r="K2" s="6" t="s">
        <v>13</v>
      </c>
      <c r="L2" s="6" t="s">
        <v>15</v>
      </c>
      <c r="M2" s="4" t="s">
        <v>12</v>
      </c>
    </row>
    <row r="3" spans="1:13" x14ac:dyDescent="0.25">
      <c r="A3" s="7">
        <v>52</v>
      </c>
      <c r="B3" s="9">
        <v>2059.6799999999998</v>
      </c>
      <c r="C3" s="9">
        <v>15154.71</v>
      </c>
      <c r="D3" s="9">
        <v>107261.5</v>
      </c>
      <c r="E3" s="9">
        <v>169407.96000000002</v>
      </c>
      <c r="F3" s="9">
        <v>108837.99</v>
      </c>
      <c r="G3" s="9">
        <v>36524.71</v>
      </c>
      <c r="H3" s="9">
        <v>9161.7899999999991</v>
      </c>
      <c r="I3" s="9">
        <v>2131.34</v>
      </c>
      <c r="J3" s="9">
        <v>413.6</v>
      </c>
      <c r="K3" s="9">
        <f t="shared" ref="K3:K59" si="0">SUM(B3:J3)</f>
        <v>450953.28</v>
      </c>
      <c r="L3" s="10">
        <v>101823</v>
      </c>
      <c r="M3" s="3">
        <f t="shared" ref="M3:M59" si="1">IFERROR((K3/L3),0)</f>
        <v>4.4287958516248791</v>
      </c>
    </row>
    <row r="4" spans="1:13" x14ac:dyDescent="0.25">
      <c r="A4" s="7">
        <v>51</v>
      </c>
      <c r="B4" s="9">
        <v>2549.8000000000002</v>
      </c>
      <c r="C4" s="9">
        <v>14703.490000000002</v>
      </c>
      <c r="D4" s="9">
        <v>112427.573</v>
      </c>
      <c r="E4" s="9">
        <v>247877.93</v>
      </c>
      <c r="F4" s="9">
        <v>244967.24</v>
      </c>
      <c r="G4" s="9">
        <v>106081.51</v>
      </c>
      <c r="H4" s="9">
        <v>30201.29</v>
      </c>
      <c r="I4" s="9">
        <v>10367.14</v>
      </c>
      <c r="J4" s="9">
        <v>564.78</v>
      </c>
      <c r="K4" s="9">
        <f t="shared" si="0"/>
        <v>769740.75300000014</v>
      </c>
      <c r="L4" s="10">
        <v>159566</v>
      </c>
      <c r="M4" s="3">
        <f t="shared" si="1"/>
        <v>4.8239647105273065</v>
      </c>
    </row>
    <row r="5" spans="1:13" x14ac:dyDescent="0.25">
      <c r="A5" s="7">
        <v>50</v>
      </c>
      <c r="B5" s="9">
        <v>6903.71</v>
      </c>
      <c r="C5" s="9">
        <v>44753.04</v>
      </c>
      <c r="D5" s="9">
        <v>218612.79</v>
      </c>
      <c r="E5" s="9">
        <v>454895.4</v>
      </c>
      <c r="F5" s="9">
        <v>423476.93</v>
      </c>
      <c r="G5" s="9">
        <v>220673.66999999998</v>
      </c>
      <c r="H5" s="9">
        <v>100164.84</v>
      </c>
      <c r="I5" s="9">
        <v>56696.299999999996</v>
      </c>
      <c r="J5" s="9">
        <v>1337.8</v>
      </c>
      <c r="K5" s="9">
        <f t="shared" si="0"/>
        <v>1527514.4800000002</v>
      </c>
      <c r="L5" s="10">
        <v>314401</v>
      </c>
      <c r="M5" s="3">
        <f t="shared" si="1"/>
        <v>4.8584911625599165</v>
      </c>
    </row>
    <row r="6" spans="1:13" x14ac:dyDescent="0.25">
      <c r="A6" s="7">
        <v>49</v>
      </c>
      <c r="B6" s="9">
        <v>6997.7</v>
      </c>
      <c r="C6" s="9">
        <v>36659.1</v>
      </c>
      <c r="D6" s="9">
        <v>235709.77</v>
      </c>
      <c r="E6" s="9">
        <v>454673.49</v>
      </c>
      <c r="F6" s="9">
        <v>371990.22</v>
      </c>
      <c r="G6" s="9">
        <v>187110.99</v>
      </c>
      <c r="H6" s="9">
        <v>78143.680000000008</v>
      </c>
      <c r="I6" s="9">
        <v>34258.299999999996</v>
      </c>
      <c r="J6" s="9">
        <v>692.5</v>
      </c>
      <c r="K6" s="9">
        <f t="shared" si="0"/>
        <v>1406235.75</v>
      </c>
      <c r="L6" s="10">
        <v>296626</v>
      </c>
      <c r="M6" s="3">
        <f t="shared" si="1"/>
        <v>4.7407703640274281</v>
      </c>
    </row>
    <row r="7" spans="1:13" x14ac:dyDescent="0.25">
      <c r="A7" s="7">
        <v>48</v>
      </c>
      <c r="B7" s="9">
        <v>5529.32</v>
      </c>
      <c r="C7" s="9">
        <v>27858.370000000003</v>
      </c>
      <c r="D7" s="9">
        <v>195558.13</v>
      </c>
      <c r="E7" s="9">
        <v>428150.32</v>
      </c>
      <c r="F7" s="9">
        <v>391057.12000000005</v>
      </c>
      <c r="G7" s="9">
        <v>240713.59999999998</v>
      </c>
      <c r="H7" s="9">
        <v>106771.73999999999</v>
      </c>
      <c r="I7" s="9">
        <v>52758.8</v>
      </c>
      <c r="J7" s="9">
        <v>557.5</v>
      </c>
      <c r="K7" s="9">
        <f t="shared" si="0"/>
        <v>1448954.9</v>
      </c>
      <c r="L7" s="10">
        <v>293441</v>
      </c>
      <c r="M7" s="3">
        <f t="shared" si="1"/>
        <v>4.9378065778129159</v>
      </c>
    </row>
    <row r="8" spans="1:13" x14ac:dyDescent="0.25">
      <c r="A8" s="7">
        <v>47</v>
      </c>
      <c r="B8" s="9">
        <v>2665.4399999999996</v>
      </c>
      <c r="C8" s="9">
        <v>13866.720000000001</v>
      </c>
      <c r="D8" s="9">
        <v>97253.98</v>
      </c>
      <c r="E8" s="9">
        <v>271244.75</v>
      </c>
      <c r="F8" s="9">
        <v>363809.77</v>
      </c>
      <c r="G8" s="9">
        <v>223628.75999999998</v>
      </c>
      <c r="H8" s="9">
        <v>107625.66000000002</v>
      </c>
      <c r="I8" s="9">
        <v>44029.040000000008</v>
      </c>
      <c r="J8" s="9">
        <v>1244.58</v>
      </c>
      <c r="K8" s="9">
        <f t="shared" si="0"/>
        <v>1125368.7000000002</v>
      </c>
      <c r="L8" s="10">
        <v>214555</v>
      </c>
      <c r="M8" s="3">
        <f t="shared" si="1"/>
        <v>5.245129220945679</v>
      </c>
    </row>
    <row r="9" spans="1:13" x14ac:dyDescent="0.25">
      <c r="A9" s="7">
        <v>46</v>
      </c>
      <c r="B9" s="9">
        <v>4619.6000000000004</v>
      </c>
      <c r="C9" s="9">
        <v>29755</v>
      </c>
      <c r="D9" s="9">
        <v>169144.69999999998</v>
      </c>
      <c r="E9" s="9">
        <v>391436.16000000003</v>
      </c>
      <c r="F9" s="9">
        <v>435050.44</v>
      </c>
      <c r="G9" s="9">
        <v>224491.59999999998</v>
      </c>
      <c r="H9" s="9">
        <v>92959.3</v>
      </c>
      <c r="I9" s="9">
        <v>31124.400000000001</v>
      </c>
      <c r="J9" s="9">
        <v>223.8</v>
      </c>
      <c r="K9" s="9">
        <f t="shared" si="0"/>
        <v>1378805</v>
      </c>
      <c r="L9" s="10">
        <v>279178</v>
      </c>
      <c r="M9" s="3">
        <f t="shared" si="1"/>
        <v>4.9388024844364526</v>
      </c>
    </row>
    <row r="10" spans="1:13" x14ac:dyDescent="0.25">
      <c r="A10" s="7">
        <v>45</v>
      </c>
      <c r="B10" s="9">
        <v>3929.7</v>
      </c>
      <c r="C10" s="9">
        <v>22343.9</v>
      </c>
      <c r="D10" s="9">
        <v>197736.14</v>
      </c>
      <c r="E10" s="9">
        <v>433843.24</v>
      </c>
      <c r="F10" s="9">
        <v>433946.4</v>
      </c>
      <c r="G10" s="9">
        <v>206262.7</v>
      </c>
      <c r="H10" s="9">
        <v>86776.08</v>
      </c>
      <c r="I10" s="9">
        <v>26311.600000000002</v>
      </c>
      <c r="J10" s="9">
        <v>101.9</v>
      </c>
      <c r="K10" s="9">
        <f t="shared" si="0"/>
        <v>1411251.66</v>
      </c>
      <c r="L10" s="10">
        <v>288381</v>
      </c>
      <c r="M10" s="3">
        <f t="shared" si="1"/>
        <v>4.8937054105506252</v>
      </c>
    </row>
    <row r="11" spans="1:13" x14ac:dyDescent="0.25">
      <c r="A11" s="7">
        <v>44</v>
      </c>
      <c r="B11" s="9">
        <v>3711.3</v>
      </c>
      <c r="C11" s="9">
        <v>14204.539999999999</v>
      </c>
      <c r="D11" s="9">
        <v>135922.12</v>
      </c>
      <c r="E11" s="9">
        <v>330238.08000000002</v>
      </c>
      <c r="F11" s="9">
        <v>348214.16</v>
      </c>
      <c r="G11" s="9">
        <v>182979.81</v>
      </c>
      <c r="H11" s="9">
        <v>63427.5</v>
      </c>
      <c r="I11" s="9">
        <v>22841.599999999999</v>
      </c>
      <c r="J11" s="9">
        <v>132.80000000000001</v>
      </c>
      <c r="K11" s="9">
        <f t="shared" si="0"/>
        <v>1101671.9100000001</v>
      </c>
      <c r="L11" s="10">
        <v>221776</v>
      </c>
      <c r="M11" s="3">
        <f t="shared" si="1"/>
        <v>4.9674983316499537</v>
      </c>
    </row>
    <row r="12" spans="1:13" x14ac:dyDescent="0.25">
      <c r="A12" s="7">
        <v>43</v>
      </c>
      <c r="B12" s="9">
        <v>2912.7</v>
      </c>
      <c r="C12" s="9">
        <v>16279.599999999999</v>
      </c>
      <c r="D12" s="9">
        <v>130305.59999999999</v>
      </c>
      <c r="E12" s="9">
        <v>319240.40000000002</v>
      </c>
      <c r="F12" s="9">
        <v>382506.98</v>
      </c>
      <c r="G12" s="9">
        <v>193422.00000000003</v>
      </c>
      <c r="H12" s="9">
        <v>61732</v>
      </c>
      <c r="I12" s="9">
        <v>15757</v>
      </c>
      <c r="J12" s="9">
        <v>320.8</v>
      </c>
      <c r="K12" s="9">
        <f t="shared" si="0"/>
        <v>1122477.08</v>
      </c>
      <c r="L12" s="10">
        <v>224946</v>
      </c>
      <c r="M12" s="3">
        <f t="shared" si="1"/>
        <v>4.98998461853067</v>
      </c>
    </row>
    <row r="13" spans="1:13" x14ac:dyDescent="0.25">
      <c r="A13" s="7">
        <v>42</v>
      </c>
      <c r="B13" s="9">
        <v>3803.8</v>
      </c>
      <c r="C13" s="9">
        <v>25971.5</v>
      </c>
      <c r="D13" s="9">
        <v>196084.58</v>
      </c>
      <c r="E13" s="9">
        <v>340578.20999999996</v>
      </c>
      <c r="F13" s="9">
        <v>330192.28000000003</v>
      </c>
      <c r="G13" s="9">
        <v>171715.40000000002</v>
      </c>
      <c r="H13" s="9">
        <v>75474.3</v>
      </c>
      <c r="I13" s="9">
        <v>35631.199999999997</v>
      </c>
      <c r="J13" s="9">
        <v>394</v>
      </c>
      <c r="K13" s="9">
        <f t="shared" si="0"/>
        <v>1179845.27</v>
      </c>
      <c r="L13" s="10">
        <v>243523</v>
      </c>
      <c r="M13" s="3">
        <f t="shared" si="1"/>
        <v>4.8449028223206847</v>
      </c>
    </row>
    <row r="14" spans="1:13" x14ac:dyDescent="0.25">
      <c r="A14" s="7">
        <v>41</v>
      </c>
      <c r="B14" s="9">
        <v>7945.2999999999993</v>
      </c>
      <c r="C14" s="9">
        <v>24789.800000000003</v>
      </c>
      <c r="D14" s="9">
        <v>181162.78</v>
      </c>
      <c r="E14" s="9">
        <v>392313.36</v>
      </c>
      <c r="F14" s="9">
        <v>412646.84</v>
      </c>
      <c r="G14" s="9">
        <v>218935.62000000002</v>
      </c>
      <c r="H14" s="9">
        <v>90566.400000000009</v>
      </c>
      <c r="I14" s="9">
        <v>47167.6</v>
      </c>
      <c r="J14" s="9">
        <v>1031.8</v>
      </c>
      <c r="K14" s="9">
        <f t="shared" si="0"/>
        <v>1376559.5000000002</v>
      </c>
      <c r="L14" s="10">
        <v>278306</v>
      </c>
      <c r="M14" s="3">
        <f t="shared" si="1"/>
        <v>4.9462084899355396</v>
      </c>
    </row>
    <row r="15" spans="1:13" x14ac:dyDescent="0.25">
      <c r="A15" s="7">
        <v>40</v>
      </c>
      <c r="B15" s="9">
        <v>2280.1</v>
      </c>
      <c r="C15" s="9">
        <v>13573.1</v>
      </c>
      <c r="D15" s="9">
        <v>94449.72</v>
      </c>
      <c r="E15" s="9">
        <v>281442.66000000003</v>
      </c>
      <c r="F15" s="9">
        <v>366251.4</v>
      </c>
      <c r="G15" s="9">
        <v>196380.38</v>
      </c>
      <c r="H15" s="9">
        <v>79701.599999999991</v>
      </c>
      <c r="I15" s="9">
        <v>29052.399999999998</v>
      </c>
      <c r="J15" s="9">
        <v>1156.0999999999999</v>
      </c>
      <c r="K15" s="9">
        <f t="shared" si="0"/>
        <v>1064287.46</v>
      </c>
      <c r="L15" s="10">
        <v>206253</v>
      </c>
      <c r="M15" s="3">
        <f t="shared" si="1"/>
        <v>5.1601065681468876</v>
      </c>
    </row>
    <row r="16" spans="1:13" x14ac:dyDescent="0.25">
      <c r="A16" s="8" t="s">
        <v>11</v>
      </c>
      <c r="B16" s="11">
        <f>SUM(B3:B15)</f>
        <v>55908.15</v>
      </c>
      <c r="C16" s="11">
        <f t="shared" ref="C16:J16" si="2">SUM(C3:C15)</f>
        <v>299912.87</v>
      </c>
      <c r="D16" s="11">
        <f t="shared" si="2"/>
        <v>2071629.3830000004</v>
      </c>
      <c r="E16" s="11">
        <f t="shared" si="2"/>
        <v>4515341.96</v>
      </c>
      <c r="F16" s="11">
        <f t="shared" si="2"/>
        <v>4612947.7700000005</v>
      </c>
      <c r="G16" s="11">
        <f t="shared" si="2"/>
        <v>2408920.75</v>
      </c>
      <c r="H16" s="11">
        <f t="shared" si="2"/>
        <v>982706.18</v>
      </c>
      <c r="I16" s="11">
        <f t="shared" si="2"/>
        <v>408126.72000000003</v>
      </c>
      <c r="J16" s="11">
        <f t="shared" si="2"/>
        <v>8171.9600000000009</v>
      </c>
      <c r="K16" s="11">
        <f t="shared" si="0"/>
        <v>15363665.743000003</v>
      </c>
      <c r="L16" s="12">
        <f>SUM(L3:L15)</f>
        <v>3122775</v>
      </c>
      <c r="M16" s="13">
        <f t="shared" si="1"/>
        <v>4.9198759894644999</v>
      </c>
    </row>
    <row r="17" spans="1:13" x14ac:dyDescent="0.25">
      <c r="A17" s="7">
        <v>39</v>
      </c>
      <c r="B17" s="9">
        <v>4033.8</v>
      </c>
      <c r="C17" s="9">
        <v>23302.899999999998</v>
      </c>
      <c r="D17" s="9">
        <v>175523.86000000002</v>
      </c>
      <c r="E17" s="9">
        <v>439220.43</v>
      </c>
      <c r="F17" s="9">
        <v>467795.52</v>
      </c>
      <c r="G17" s="9">
        <v>215278.2</v>
      </c>
      <c r="H17" s="9">
        <v>113054.06</v>
      </c>
      <c r="I17" s="9">
        <v>32214</v>
      </c>
      <c r="J17" s="9">
        <v>926.09999999999991</v>
      </c>
      <c r="K17" s="9">
        <f t="shared" si="0"/>
        <v>1471348.87</v>
      </c>
      <c r="L17" s="10">
        <v>295834</v>
      </c>
      <c r="M17" s="3">
        <f t="shared" si="1"/>
        <v>4.9735624370423954</v>
      </c>
    </row>
    <row r="18" spans="1:13" x14ac:dyDescent="0.25">
      <c r="A18" s="7">
        <v>38</v>
      </c>
      <c r="B18" s="9">
        <v>2749.2</v>
      </c>
      <c r="C18" s="9">
        <v>21235.7</v>
      </c>
      <c r="D18" s="9">
        <v>165442.14000000001</v>
      </c>
      <c r="E18" s="9">
        <v>320067.74</v>
      </c>
      <c r="F18" s="9">
        <v>329205.57999999996</v>
      </c>
      <c r="G18" s="9">
        <v>191104.62</v>
      </c>
      <c r="H18" s="9">
        <v>84252.800000000003</v>
      </c>
      <c r="I18" s="9">
        <v>33727</v>
      </c>
      <c r="J18" s="9">
        <v>800.2</v>
      </c>
      <c r="K18" s="9">
        <f t="shared" si="0"/>
        <v>1148584.98</v>
      </c>
      <c r="L18" s="10">
        <v>231296</v>
      </c>
      <c r="M18" s="3">
        <f t="shared" si="1"/>
        <v>4.9658661628389593</v>
      </c>
    </row>
    <row r="19" spans="1:13" x14ac:dyDescent="0.25">
      <c r="A19" s="7">
        <v>37</v>
      </c>
      <c r="B19" s="9">
        <v>1915.6999999999998</v>
      </c>
      <c r="C19" s="9">
        <v>15031.6</v>
      </c>
      <c r="D19" s="9">
        <v>120889.1</v>
      </c>
      <c r="E19" s="9">
        <v>323521.56</v>
      </c>
      <c r="F19" s="9">
        <v>326880.43999999994</v>
      </c>
      <c r="G19" s="9">
        <v>171121.56000000003</v>
      </c>
      <c r="H19" s="9">
        <v>59259.199999999997</v>
      </c>
      <c r="I19" s="9">
        <v>16718.099999999999</v>
      </c>
      <c r="J19" s="9">
        <v>617.20000000000005</v>
      </c>
      <c r="K19" s="9">
        <f t="shared" si="0"/>
        <v>1035954.4599999998</v>
      </c>
      <c r="L19" s="10">
        <v>208728</v>
      </c>
      <c r="M19" s="3">
        <f t="shared" si="1"/>
        <v>4.9631791613966492</v>
      </c>
    </row>
    <row r="20" spans="1:13" x14ac:dyDescent="0.25">
      <c r="A20" s="7">
        <v>36</v>
      </c>
      <c r="B20" s="9">
        <v>5027.8999999999996</v>
      </c>
      <c r="C20" s="9">
        <v>29369.600000000002</v>
      </c>
      <c r="D20" s="9">
        <v>170182.02000000002</v>
      </c>
      <c r="E20" s="9">
        <v>300714.52</v>
      </c>
      <c r="F20" s="9">
        <v>250184.22</v>
      </c>
      <c r="G20" s="9">
        <v>115966.13999999998</v>
      </c>
      <c r="H20" s="9">
        <v>40802.199999999997</v>
      </c>
      <c r="I20" s="9">
        <v>11088.9</v>
      </c>
      <c r="J20" s="9">
        <v>327.79999999999995</v>
      </c>
      <c r="K20" s="9">
        <f t="shared" si="0"/>
        <v>923663.3</v>
      </c>
      <c r="L20" s="10">
        <v>197244</v>
      </c>
      <c r="M20" s="3">
        <f t="shared" si="1"/>
        <v>4.6828461195270839</v>
      </c>
    </row>
    <row r="21" spans="1:13" x14ac:dyDescent="0.25">
      <c r="A21" s="7">
        <v>35</v>
      </c>
      <c r="B21" s="9">
        <v>2634.9</v>
      </c>
      <c r="C21" s="9">
        <v>22612.3</v>
      </c>
      <c r="D21" s="9">
        <v>205297.34</v>
      </c>
      <c r="E21" s="9">
        <v>320311.90000000002</v>
      </c>
      <c r="F21" s="9">
        <v>274632.56</v>
      </c>
      <c r="G21" s="9">
        <v>108026.12</v>
      </c>
      <c r="H21" s="9">
        <v>29168.6</v>
      </c>
      <c r="I21" s="9">
        <v>5451.5</v>
      </c>
      <c r="J21" s="9">
        <v>168.6</v>
      </c>
      <c r="K21" s="9">
        <f t="shared" si="0"/>
        <v>968303.82</v>
      </c>
      <c r="L21" s="10">
        <v>208940</v>
      </c>
      <c r="M21" s="3">
        <f t="shared" si="1"/>
        <v>4.6343630707380106</v>
      </c>
    </row>
    <row r="22" spans="1:13" x14ac:dyDescent="0.25">
      <c r="A22" s="7">
        <v>34</v>
      </c>
      <c r="B22" s="9">
        <v>4687.2</v>
      </c>
      <c r="C22" s="9">
        <v>23132.9</v>
      </c>
      <c r="D22" s="9">
        <v>203529.94</v>
      </c>
      <c r="E22" s="9">
        <v>366720.82</v>
      </c>
      <c r="F22" s="9">
        <v>334221.59999999998</v>
      </c>
      <c r="G22" s="9">
        <v>126084.26</v>
      </c>
      <c r="H22" s="9">
        <v>37404.400000000001</v>
      </c>
      <c r="I22" s="9">
        <v>7001</v>
      </c>
      <c r="J22" s="9">
        <v>298.7</v>
      </c>
      <c r="K22" s="9">
        <f t="shared" si="0"/>
        <v>1103080.8199999998</v>
      </c>
      <c r="L22" s="10">
        <v>234670</v>
      </c>
      <c r="M22" s="3">
        <f t="shared" si="1"/>
        <v>4.700561724975497</v>
      </c>
    </row>
    <row r="23" spans="1:13" x14ac:dyDescent="0.25">
      <c r="A23" s="7">
        <v>33</v>
      </c>
      <c r="B23" s="9">
        <v>3627.8</v>
      </c>
      <c r="C23" s="9">
        <v>20416.800000000003</v>
      </c>
      <c r="D23" s="9">
        <v>160899.76</v>
      </c>
      <c r="E23" s="9">
        <v>421126.5</v>
      </c>
      <c r="F23" s="9">
        <v>294561.94</v>
      </c>
      <c r="G23" s="9">
        <v>147175.67999999999</v>
      </c>
      <c r="H23" s="9">
        <v>50538.22</v>
      </c>
      <c r="I23" s="9">
        <v>13377</v>
      </c>
      <c r="J23" s="9">
        <v>2360.1</v>
      </c>
      <c r="K23" s="9">
        <f t="shared" si="0"/>
        <v>1114083.8</v>
      </c>
      <c r="L23" s="10">
        <v>229671</v>
      </c>
      <c r="M23" s="3">
        <f t="shared" si="1"/>
        <v>4.8507813350401232</v>
      </c>
    </row>
    <row r="24" spans="1:13" x14ac:dyDescent="0.25">
      <c r="A24" s="7">
        <v>32</v>
      </c>
      <c r="B24" s="9">
        <v>404.4</v>
      </c>
      <c r="C24" s="9">
        <v>8095.6</v>
      </c>
      <c r="D24" s="9">
        <v>54514.38</v>
      </c>
      <c r="E24" s="9">
        <v>150019.94</v>
      </c>
      <c r="F24" s="9">
        <v>140759.94</v>
      </c>
      <c r="G24" s="9">
        <v>75531.320000000007</v>
      </c>
      <c r="H24" s="9">
        <v>33262.339999999997</v>
      </c>
      <c r="I24" s="9">
        <v>9675.2000000000007</v>
      </c>
      <c r="J24" s="9">
        <v>1994.6</v>
      </c>
      <c r="K24" s="9">
        <f t="shared" si="0"/>
        <v>474257.72000000003</v>
      </c>
      <c r="L24" s="10">
        <v>99608</v>
      </c>
      <c r="M24" s="3">
        <f t="shared" si="1"/>
        <v>4.7612412657617869</v>
      </c>
    </row>
    <row r="25" spans="1:13" x14ac:dyDescent="0.25">
      <c r="A25" s="7">
        <v>31</v>
      </c>
      <c r="B25" s="9">
        <v>194.6</v>
      </c>
      <c r="C25" s="9">
        <v>5858.5</v>
      </c>
      <c r="D25" s="9">
        <v>40150.300000000003</v>
      </c>
      <c r="E25" s="9">
        <v>71084.2</v>
      </c>
      <c r="F25" s="9">
        <v>80568</v>
      </c>
      <c r="G25" s="9">
        <v>60154.200000000004</v>
      </c>
      <c r="H25" s="9">
        <v>30568.799999999999</v>
      </c>
      <c r="I25" s="9">
        <v>9696.4</v>
      </c>
      <c r="J25" s="9">
        <v>2113.6999999999998</v>
      </c>
      <c r="K25" s="9">
        <f t="shared" si="0"/>
        <v>300388.70000000007</v>
      </c>
      <c r="L25" s="10">
        <v>59300</v>
      </c>
      <c r="M25" s="3">
        <f t="shared" si="1"/>
        <v>5.065576728499158</v>
      </c>
    </row>
    <row r="26" spans="1:13" x14ac:dyDescent="0.25">
      <c r="A26" s="7">
        <v>30</v>
      </c>
      <c r="B26" s="9">
        <v>171.3</v>
      </c>
      <c r="C26" s="9">
        <v>5869.2</v>
      </c>
      <c r="D26" s="9">
        <v>39106.100000000006</v>
      </c>
      <c r="E26" s="9">
        <v>44265.9</v>
      </c>
      <c r="F26" s="9">
        <v>32841.599999999999</v>
      </c>
      <c r="G26" s="9">
        <v>18297</v>
      </c>
      <c r="H26" s="9">
        <v>9395.7000000000007</v>
      </c>
      <c r="I26" s="9">
        <v>3237.2999999999997</v>
      </c>
      <c r="J26" s="9">
        <v>812.9</v>
      </c>
      <c r="K26" s="9">
        <f t="shared" si="0"/>
        <v>153997</v>
      </c>
      <c r="L26" s="10">
        <v>34085</v>
      </c>
      <c r="M26" s="3">
        <f t="shared" si="1"/>
        <v>4.5180284582660999</v>
      </c>
    </row>
    <row r="27" spans="1:13" x14ac:dyDescent="0.25">
      <c r="A27" s="7">
        <v>29</v>
      </c>
      <c r="B27" s="9">
        <v>1574.5</v>
      </c>
      <c r="C27" s="9">
        <v>11548.300000000001</v>
      </c>
      <c r="D27" s="9">
        <v>85284.62</v>
      </c>
      <c r="E27" s="9">
        <v>172855.80000000002</v>
      </c>
      <c r="F27" s="9">
        <v>191336.08</v>
      </c>
      <c r="G27" s="9">
        <v>141112.39000000001</v>
      </c>
      <c r="H27" s="9">
        <v>57214.099999999991</v>
      </c>
      <c r="I27" s="9">
        <v>15804.9</v>
      </c>
      <c r="J27" s="9">
        <v>2419.3999999999996</v>
      </c>
      <c r="K27" s="9">
        <f t="shared" si="0"/>
        <v>679150.09000000008</v>
      </c>
      <c r="L27" s="10">
        <v>134361</v>
      </c>
      <c r="M27" s="3">
        <f t="shared" si="1"/>
        <v>5.0546668304046571</v>
      </c>
    </row>
    <row r="28" spans="1:13" x14ac:dyDescent="0.25">
      <c r="A28" s="7">
        <v>28</v>
      </c>
      <c r="B28" s="9">
        <v>1918.6</v>
      </c>
      <c r="C28" s="9">
        <v>24285.8</v>
      </c>
      <c r="D28" s="9">
        <v>197583.18</v>
      </c>
      <c r="E28" s="9">
        <v>370617.95999999996</v>
      </c>
      <c r="F28" s="9">
        <v>288424.02</v>
      </c>
      <c r="G28" s="9">
        <v>178692</v>
      </c>
      <c r="H28" s="9">
        <v>46080.5</v>
      </c>
      <c r="I28" s="9">
        <v>7996.0999999999995</v>
      </c>
      <c r="J28" s="9">
        <v>925.7</v>
      </c>
      <c r="K28" s="9">
        <f t="shared" si="0"/>
        <v>1116523.8600000001</v>
      </c>
      <c r="L28" s="10">
        <v>235945</v>
      </c>
      <c r="M28" s="3">
        <f t="shared" si="1"/>
        <v>4.7321361334209247</v>
      </c>
    </row>
    <row r="29" spans="1:13" x14ac:dyDescent="0.25">
      <c r="A29" s="7">
        <v>27</v>
      </c>
      <c r="B29" s="9">
        <v>3140.8</v>
      </c>
      <c r="C29" s="9">
        <v>25453.8</v>
      </c>
      <c r="D29" s="9">
        <v>198040.44</v>
      </c>
      <c r="E29" s="9">
        <v>301672.48</v>
      </c>
      <c r="F29" s="9">
        <v>269691.7</v>
      </c>
      <c r="G29" s="9">
        <v>186449.66999999998</v>
      </c>
      <c r="H29" s="9">
        <v>69776.5</v>
      </c>
      <c r="I29" s="9">
        <v>15628.8</v>
      </c>
      <c r="J29" s="9">
        <v>2080.3000000000002</v>
      </c>
      <c r="K29" s="9">
        <f t="shared" si="0"/>
        <v>1071934.49</v>
      </c>
      <c r="L29" s="10">
        <v>222337</v>
      </c>
      <c r="M29" s="3">
        <f t="shared" si="1"/>
        <v>4.8212150474280033</v>
      </c>
    </row>
    <row r="30" spans="1:13" x14ac:dyDescent="0.25">
      <c r="A30" s="8" t="s">
        <v>17</v>
      </c>
      <c r="B30" s="11">
        <f>SUM(B17:B29)</f>
        <v>32080.699999999997</v>
      </c>
      <c r="C30" s="11">
        <f t="shared" ref="C30:J30" si="3">SUM(C17:C29)</f>
        <v>236212.99999999997</v>
      </c>
      <c r="D30" s="11">
        <f t="shared" si="3"/>
        <v>1816443.18</v>
      </c>
      <c r="E30" s="11">
        <f t="shared" si="3"/>
        <v>3602199.7499999995</v>
      </c>
      <c r="F30" s="11">
        <f t="shared" si="3"/>
        <v>3281103.2</v>
      </c>
      <c r="G30" s="11">
        <f t="shared" si="3"/>
        <v>1734993.1600000001</v>
      </c>
      <c r="H30" s="11">
        <f t="shared" si="3"/>
        <v>660777.41999999993</v>
      </c>
      <c r="I30" s="11">
        <f t="shared" si="3"/>
        <v>181616.19999999998</v>
      </c>
      <c r="J30" s="11">
        <f t="shared" si="3"/>
        <v>15845.3</v>
      </c>
      <c r="K30" s="11">
        <f t="shared" si="0"/>
        <v>11561271.909999998</v>
      </c>
      <c r="L30" s="12">
        <f>SUM(L17:L29)</f>
        <v>2392019</v>
      </c>
      <c r="M30" s="13">
        <f t="shared" si="1"/>
        <v>4.833269263329429</v>
      </c>
    </row>
    <row r="31" spans="1:13" x14ac:dyDescent="0.25">
      <c r="A31" s="7">
        <v>26</v>
      </c>
      <c r="B31" s="9">
        <v>3013.3</v>
      </c>
      <c r="C31" s="9">
        <v>11921</v>
      </c>
      <c r="D31" s="9">
        <v>109036.38</v>
      </c>
      <c r="E31" s="9">
        <v>174627.48</v>
      </c>
      <c r="F31" s="9">
        <v>168288.96000000002</v>
      </c>
      <c r="G31" s="9">
        <v>140580.63999999998</v>
      </c>
      <c r="H31" s="9">
        <v>59972.9</v>
      </c>
      <c r="I31" s="9">
        <v>16839.7</v>
      </c>
      <c r="J31" s="9">
        <v>1968.5</v>
      </c>
      <c r="K31" s="9">
        <f t="shared" si="0"/>
        <v>686248.86</v>
      </c>
      <c r="L31" s="10">
        <v>136494</v>
      </c>
      <c r="M31" s="3">
        <f t="shared" si="1"/>
        <v>5.0276851729746364</v>
      </c>
    </row>
    <row r="32" spans="1:13" x14ac:dyDescent="0.25">
      <c r="A32" s="7">
        <v>25</v>
      </c>
      <c r="B32" s="9">
        <v>5607.4</v>
      </c>
      <c r="C32" s="9">
        <v>44929.8</v>
      </c>
      <c r="D32" s="9">
        <v>189206.24</v>
      </c>
      <c r="E32" s="9">
        <v>288514.34000000003</v>
      </c>
      <c r="F32" s="9">
        <v>246806.54</v>
      </c>
      <c r="G32" s="9">
        <v>175298.16</v>
      </c>
      <c r="H32" s="9">
        <v>86375.4</v>
      </c>
      <c r="I32" s="9">
        <v>43213.399999999994</v>
      </c>
      <c r="J32" s="9">
        <v>6813</v>
      </c>
      <c r="K32" s="9">
        <f t="shared" si="0"/>
        <v>1086764.28</v>
      </c>
      <c r="L32" s="10">
        <v>227320</v>
      </c>
      <c r="M32" s="3">
        <f t="shared" si="1"/>
        <v>4.7807684321661092</v>
      </c>
    </row>
    <row r="33" spans="1:13" x14ac:dyDescent="0.25">
      <c r="A33" s="7">
        <v>24</v>
      </c>
      <c r="B33" s="9">
        <v>10457.1</v>
      </c>
      <c r="C33" s="9">
        <v>55352</v>
      </c>
      <c r="D33" s="9">
        <v>206850.08000000002</v>
      </c>
      <c r="E33" s="9">
        <v>238406.26</v>
      </c>
      <c r="F33" s="9">
        <v>215680.47999999998</v>
      </c>
      <c r="G33" s="9">
        <v>158190.98000000001</v>
      </c>
      <c r="H33" s="9">
        <v>99906.299999999988</v>
      </c>
      <c r="I33" s="9">
        <v>29371.5</v>
      </c>
      <c r="J33" s="9">
        <v>2664.5</v>
      </c>
      <c r="K33" s="9">
        <f t="shared" si="0"/>
        <v>1016879.2</v>
      </c>
      <c r="L33" s="10">
        <v>219086</v>
      </c>
      <c r="M33" s="3">
        <f t="shared" si="1"/>
        <v>4.6414613439471255</v>
      </c>
    </row>
    <row r="34" spans="1:13" x14ac:dyDescent="0.25">
      <c r="A34" s="7">
        <v>23</v>
      </c>
      <c r="B34" s="9">
        <v>7659.3</v>
      </c>
      <c r="C34" s="9">
        <v>70899.100000000006</v>
      </c>
      <c r="D34" s="9">
        <v>277659.95999999996</v>
      </c>
      <c r="E34" s="9">
        <v>340091.64</v>
      </c>
      <c r="F34" s="9">
        <v>283489.25999999995</v>
      </c>
      <c r="G34" s="9">
        <v>195891.46000000002</v>
      </c>
      <c r="H34" s="9">
        <v>117715.79999999999</v>
      </c>
      <c r="I34" s="9">
        <v>56016.3</v>
      </c>
      <c r="J34" s="9">
        <v>14573.7</v>
      </c>
      <c r="K34" s="9">
        <f t="shared" si="0"/>
        <v>1363996.52</v>
      </c>
      <c r="L34" s="10">
        <v>291430</v>
      </c>
      <c r="M34" s="3">
        <f t="shared" si="1"/>
        <v>4.6803572727584672</v>
      </c>
    </row>
    <row r="35" spans="1:13" x14ac:dyDescent="0.25">
      <c r="A35" s="7">
        <v>22</v>
      </c>
      <c r="B35" s="9">
        <v>6103.8</v>
      </c>
      <c r="C35" s="9">
        <v>64836.100000000006</v>
      </c>
      <c r="D35" s="9">
        <v>245540.98</v>
      </c>
      <c r="E35" s="9">
        <v>274351.74</v>
      </c>
      <c r="F35" s="9">
        <v>181021.38</v>
      </c>
      <c r="G35" s="9">
        <v>143363.08000000002</v>
      </c>
      <c r="H35" s="9">
        <v>70217.399999999994</v>
      </c>
      <c r="I35" s="9">
        <v>24571.7</v>
      </c>
      <c r="J35" s="9">
        <v>1709.8</v>
      </c>
      <c r="K35" s="9">
        <f t="shared" si="0"/>
        <v>1011715.9800000001</v>
      </c>
      <c r="L35" s="10">
        <v>231284</v>
      </c>
      <c r="M35" s="3">
        <f t="shared" si="1"/>
        <v>4.3743448746995037</v>
      </c>
    </row>
    <row r="36" spans="1:13" x14ac:dyDescent="0.25">
      <c r="A36" s="7">
        <v>21</v>
      </c>
      <c r="B36" s="9">
        <v>11767.7</v>
      </c>
      <c r="C36" s="9">
        <v>75789.7</v>
      </c>
      <c r="D36" s="9">
        <v>263328.16000000003</v>
      </c>
      <c r="E36" s="9">
        <v>272515.60000000003</v>
      </c>
      <c r="F36" s="9">
        <v>188627.68000000002</v>
      </c>
      <c r="G36" s="9">
        <v>164065.85</v>
      </c>
      <c r="H36" s="9">
        <v>98143.299999999988</v>
      </c>
      <c r="I36" s="9">
        <v>51594.700000000004</v>
      </c>
      <c r="J36" s="9">
        <v>7164.2000000000007</v>
      </c>
      <c r="K36" s="9">
        <f t="shared" si="0"/>
        <v>1132996.8900000001</v>
      </c>
      <c r="L36" s="10">
        <v>250888</v>
      </c>
      <c r="M36" s="3">
        <f t="shared" si="1"/>
        <v>4.515946916552406</v>
      </c>
    </row>
    <row r="37" spans="1:13" x14ac:dyDescent="0.25">
      <c r="A37" s="7">
        <v>20</v>
      </c>
      <c r="B37" s="9">
        <v>5274.4</v>
      </c>
      <c r="C37" s="9">
        <v>50247.600000000006</v>
      </c>
      <c r="D37" s="9">
        <v>240471.6</v>
      </c>
      <c r="E37" s="9">
        <v>247823.12000000002</v>
      </c>
      <c r="F37" s="9">
        <v>179884.66</v>
      </c>
      <c r="G37" s="9">
        <v>154101.84</v>
      </c>
      <c r="H37" s="9">
        <v>82472.399999999994</v>
      </c>
      <c r="I37" s="9">
        <v>34916</v>
      </c>
      <c r="J37" s="9">
        <v>946.90000000000009</v>
      </c>
      <c r="K37" s="9">
        <f t="shared" si="0"/>
        <v>996138.52000000014</v>
      </c>
      <c r="L37" s="10">
        <v>217777</v>
      </c>
      <c r="M37" s="3">
        <f t="shared" si="1"/>
        <v>4.5741217851288249</v>
      </c>
    </row>
    <row r="38" spans="1:13" x14ac:dyDescent="0.25">
      <c r="A38" s="7">
        <v>19</v>
      </c>
      <c r="B38" s="9">
        <v>7041.3</v>
      </c>
      <c r="C38" s="9">
        <v>51931.7</v>
      </c>
      <c r="D38" s="9">
        <v>164014.66</v>
      </c>
      <c r="E38" s="9">
        <v>169597.28</v>
      </c>
      <c r="F38" s="9">
        <v>150639.96</v>
      </c>
      <c r="G38" s="9">
        <v>125439.26000000001</v>
      </c>
      <c r="H38" s="9">
        <v>71353.5</v>
      </c>
      <c r="I38" s="9">
        <v>36811.1</v>
      </c>
      <c r="J38" s="9">
        <v>1172.2</v>
      </c>
      <c r="K38" s="9">
        <f t="shared" si="0"/>
        <v>778000.96</v>
      </c>
      <c r="L38" s="10">
        <v>169201</v>
      </c>
      <c r="M38" s="3">
        <f t="shared" si="1"/>
        <v>4.5980872453472497</v>
      </c>
    </row>
    <row r="39" spans="1:13" x14ac:dyDescent="0.25">
      <c r="A39" s="7">
        <v>18</v>
      </c>
      <c r="B39" s="9">
        <v>4339.8</v>
      </c>
      <c r="C39" s="9">
        <v>48760.600000000006</v>
      </c>
      <c r="D39" s="9">
        <v>181761.24</v>
      </c>
      <c r="E39" s="9">
        <v>211251.18</v>
      </c>
      <c r="F39" s="9">
        <v>169892.82</v>
      </c>
      <c r="G39" s="9">
        <v>149655.94999999998</v>
      </c>
      <c r="H39" s="9">
        <v>82340.7</v>
      </c>
      <c r="I39" s="9">
        <v>35062.200000000004</v>
      </c>
      <c r="J39" s="9">
        <v>1882.3999999999999</v>
      </c>
      <c r="K39" s="9">
        <f t="shared" si="0"/>
        <v>884946.8899999999</v>
      </c>
      <c r="L39" s="10">
        <v>189571</v>
      </c>
      <c r="M39" s="3">
        <f t="shared" si="1"/>
        <v>4.6681554140664971</v>
      </c>
    </row>
    <row r="40" spans="1:13" x14ac:dyDescent="0.25">
      <c r="A40" s="7">
        <v>17</v>
      </c>
      <c r="B40" s="9">
        <v>3421.8</v>
      </c>
      <c r="C40" s="9">
        <v>26617.199999999997</v>
      </c>
      <c r="D40" s="9">
        <v>172983.08000000002</v>
      </c>
      <c r="E40" s="9">
        <v>273962.14</v>
      </c>
      <c r="F40" s="9">
        <v>203073.90000000002</v>
      </c>
      <c r="G40" s="9">
        <v>155828.38</v>
      </c>
      <c r="H40" s="9">
        <v>63549.3</v>
      </c>
      <c r="I40" s="9">
        <v>17450.599999999999</v>
      </c>
      <c r="J40" s="9">
        <v>1058.2</v>
      </c>
      <c r="K40" s="9">
        <f t="shared" si="0"/>
        <v>917944.60000000009</v>
      </c>
      <c r="L40" s="10">
        <v>193995</v>
      </c>
      <c r="M40" s="3">
        <f t="shared" si="1"/>
        <v>4.7317951493595203</v>
      </c>
    </row>
    <row r="41" spans="1:13" x14ac:dyDescent="0.25">
      <c r="A41" s="7">
        <v>16</v>
      </c>
      <c r="B41" s="9">
        <v>2375.6999999999998</v>
      </c>
      <c r="C41" s="9">
        <v>20019.8</v>
      </c>
      <c r="D41" s="9">
        <v>106694.08</v>
      </c>
      <c r="E41" s="9">
        <v>165751.20000000001</v>
      </c>
      <c r="F41" s="9">
        <v>131842.32</v>
      </c>
      <c r="G41" s="9">
        <v>99938.2</v>
      </c>
      <c r="H41" s="9">
        <v>39720.400000000001</v>
      </c>
      <c r="I41" s="9">
        <v>11978.9</v>
      </c>
      <c r="J41" s="9">
        <v>302.60000000000002</v>
      </c>
      <c r="K41" s="9">
        <f t="shared" si="0"/>
        <v>578623.20000000007</v>
      </c>
      <c r="L41" s="10">
        <v>122661</v>
      </c>
      <c r="M41" s="3">
        <f t="shared" si="1"/>
        <v>4.7172548731870769</v>
      </c>
    </row>
    <row r="42" spans="1:13" x14ac:dyDescent="0.25">
      <c r="A42" s="7">
        <v>15</v>
      </c>
      <c r="B42" s="9">
        <v>4413.5</v>
      </c>
      <c r="C42" s="9">
        <v>34233.9</v>
      </c>
      <c r="D42" s="9">
        <v>229802.45999999996</v>
      </c>
      <c r="E42" s="9">
        <v>358641.16000000003</v>
      </c>
      <c r="F42" s="9">
        <v>275268.62</v>
      </c>
      <c r="G42" s="9">
        <v>175976.78000000003</v>
      </c>
      <c r="H42" s="9">
        <v>71263</v>
      </c>
      <c r="I42" s="9">
        <v>19372.2</v>
      </c>
      <c r="J42" s="9">
        <v>1818.4</v>
      </c>
      <c r="K42" s="9">
        <f t="shared" si="0"/>
        <v>1170790.0199999998</v>
      </c>
      <c r="L42" s="10">
        <v>249993</v>
      </c>
      <c r="M42" s="3">
        <f t="shared" si="1"/>
        <v>4.6832912121539394</v>
      </c>
    </row>
    <row r="43" spans="1:13" x14ac:dyDescent="0.25">
      <c r="A43" s="7">
        <v>14</v>
      </c>
      <c r="B43" s="9">
        <v>6216.2000000000007</v>
      </c>
      <c r="C43" s="9">
        <v>46408.6</v>
      </c>
      <c r="D43" s="9">
        <v>256957.88</v>
      </c>
      <c r="E43" s="9">
        <v>342098.66000000003</v>
      </c>
      <c r="F43" s="9">
        <v>256381.5</v>
      </c>
      <c r="G43" s="9">
        <v>131174.62</v>
      </c>
      <c r="H43" s="9">
        <v>36257.200000000004</v>
      </c>
      <c r="I43" s="9">
        <v>5740.7</v>
      </c>
      <c r="J43" s="9">
        <v>446.7</v>
      </c>
      <c r="K43" s="9">
        <f t="shared" si="0"/>
        <v>1081682.06</v>
      </c>
      <c r="L43" s="10">
        <v>242206</v>
      </c>
      <c r="M43" s="3">
        <f t="shared" si="1"/>
        <v>4.465958977069107</v>
      </c>
    </row>
    <row r="44" spans="1:13" x14ac:dyDescent="0.25">
      <c r="A44" s="8" t="s">
        <v>10</v>
      </c>
      <c r="B44" s="11">
        <f t="shared" ref="B44:J44" si="4">SUM(B31:B43)</f>
        <v>77691.300000000017</v>
      </c>
      <c r="C44" s="11">
        <f t="shared" si="4"/>
        <v>601947.10000000009</v>
      </c>
      <c r="D44" s="11">
        <f t="shared" si="4"/>
        <v>2644306.7999999998</v>
      </c>
      <c r="E44" s="11">
        <f t="shared" si="4"/>
        <v>3357631.8000000007</v>
      </c>
      <c r="F44" s="11">
        <f t="shared" si="4"/>
        <v>2650898.08</v>
      </c>
      <c r="G44" s="11">
        <f t="shared" si="4"/>
        <v>1969505.2000000002</v>
      </c>
      <c r="H44" s="11">
        <f t="shared" si="4"/>
        <v>979287.59999999986</v>
      </c>
      <c r="I44" s="11">
        <f t="shared" si="4"/>
        <v>382939.00000000006</v>
      </c>
      <c r="J44" s="11">
        <f t="shared" si="4"/>
        <v>42521.099999999991</v>
      </c>
      <c r="K44" s="11">
        <f t="shared" si="0"/>
        <v>12706727.98</v>
      </c>
      <c r="L44" s="12">
        <f>SUM(L31:L43)</f>
        <v>2741906</v>
      </c>
      <c r="M44" s="13">
        <f t="shared" si="1"/>
        <v>4.6342682717788284</v>
      </c>
    </row>
    <row r="45" spans="1:13" x14ac:dyDescent="0.25">
      <c r="A45" s="7">
        <v>13</v>
      </c>
      <c r="B45" s="9">
        <v>1451.3</v>
      </c>
      <c r="C45" s="9">
        <v>29295.300000000003</v>
      </c>
      <c r="D45" s="9">
        <v>149224.9</v>
      </c>
      <c r="E45" s="9">
        <v>221645.5</v>
      </c>
      <c r="F45" s="9">
        <v>172585.28</v>
      </c>
      <c r="G45" s="9">
        <v>90299.08</v>
      </c>
      <c r="H45" s="9">
        <v>25045</v>
      </c>
      <c r="I45" s="9">
        <v>4217.4000000000005</v>
      </c>
      <c r="J45" s="9">
        <v>1553.2</v>
      </c>
      <c r="K45" s="9">
        <f t="shared" si="0"/>
        <v>695316.96</v>
      </c>
      <c r="L45" s="10">
        <v>156243</v>
      </c>
      <c r="M45" s="3">
        <f t="shared" si="1"/>
        <v>4.4502279142105561</v>
      </c>
    </row>
    <row r="46" spans="1:13" x14ac:dyDescent="0.25">
      <c r="A46" s="7">
        <v>12</v>
      </c>
      <c r="B46" s="9">
        <v>4322.8</v>
      </c>
      <c r="C46" s="9">
        <v>27409.200000000001</v>
      </c>
      <c r="D46" s="9">
        <v>177693.84</v>
      </c>
      <c r="E46" s="9">
        <v>307962.78000000003</v>
      </c>
      <c r="F46" s="9">
        <v>252678.50000000003</v>
      </c>
      <c r="G46" s="9">
        <v>131048.54</v>
      </c>
      <c r="H46" s="9">
        <v>39395.199999999997</v>
      </c>
      <c r="I46" s="9">
        <v>7468.1</v>
      </c>
      <c r="J46" s="9">
        <v>1558.7</v>
      </c>
      <c r="K46" s="9">
        <f t="shared" si="0"/>
        <v>949537.65999999992</v>
      </c>
      <c r="L46" s="10">
        <v>203094</v>
      </c>
      <c r="M46" s="3">
        <f t="shared" si="1"/>
        <v>4.6753604734753358</v>
      </c>
    </row>
    <row r="47" spans="1:13" x14ac:dyDescent="0.25">
      <c r="A47" s="7">
        <v>11</v>
      </c>
      <c r="B47" s="9">
        <v>5234</v>
      </c>
      <c r="C47" s="9">
        <v>32574.400000000001</v>
      </c>
      <c r="D47" s="9">
        <v>192340.36</v>
      </c>
      <c r="E47" s="9">
        <v>317225.39</v>
      </c>
      <c r="F47" s="9">
        <v>271628.32</v>
      </c>
      <c r="G47" s="9">
        <v>113663.1</v>
      </c>
      <c r="H47" s="9">
        <v>27786.100000000002</v>
      </c>
      <c r="I47" s="9">
        <v>4706.3999999999996</v>
      </c>
      <c r="J47" s="9">
        <v>1177.1000000000001</v>
      </c>
      <c r="K47" s="9">
        <f t="shared" si="0"/>
        <v>966335.16999999993</v>
      </c>
      <c r="L47" s="10">
        <v>211529</v>
      </c>
      <c r="M47" s="3">
        <f t="shared" si="1"/>
        <v>4.5683342236761861</v>
      </c>
    </row>
    <row r="48" spans="1:13" x14ac:dyDescent="0.25">
      <c r="A48" s="7">
        <v>10</v>
      </c>
      <c r="B48" s="9">
        <v>7094.4000000000005</v>
      </c>
      <c r="C48" s="9">
        <v>23275.100000000002</v>
      </c>
      <c r="D48" s="9">
        <v>218288.9</v>
      </c>
      <c r="E48" s="9">
        <v>321687.92</v>
      </c>
      <c r="F48" s="9">
        <v>247148.34</v>
      </c>
      <c r="G48" s="9">
        <v>117575.22</v>
      </c>
      <c r="H48" s="9">
        <v>36479.599999999999</v>
      </c>
      <c r="I48" s="9">
        <v>12596.6</v>
      </c>
      <c r="J48" s="9">
        <v>9287.2999999999993</v>
      </c>
      <c r="K48" s="9">
        <f t="shared" si="0"/>
        <v>993433.37999999989</v>
      </c>
      <c r="L48" s="10">
        <v>226798</v>
      </c>
      <c r="M48" s="3">
        <f t="shared" si="1"/>
        <v>4.3802563514669437</v>
      </c>
    </row>
    <row r="49" spans="1:13" x14ac:dyDescent="0.25">
      <c r="A49" s="7">
        <v>9</v>
      </c>
      <c r="B49" s="9">
        <v>6874</v>
      </c>
      <c r="C49" s="9">
        <v>39144.5</v>
      </c>
      <c r="D49" s="9">
        <v>218782.5</v>
      </c>
      <c r="E49" s="9">
        <v>299076.14</v>
      </c>
      <c r="F49" s="9">
        <v>227455.97999999998</v>
      </c>
      <c r="G49" s="9">
        <v>94932.32</v>
      </c>
      <c r="H49" s="9">
        <v>39132.5</v>
      </c>
      <c r="I49" s="9">
        <v>15747.699999999999</v>
      </c>
      <c r="J49" s="9">
        <v>11837.5</v>
      </c>
      <c r="K49" s="9">
        <f t="shared" si="0"/>
        <v>952983.1399999999</v>
      </c>
      <c r="L49" s="10">
        <v>210863</v>
      </c>
      <c r="M49" s="3">
        <f t="shared" si="1"/>
        <v>4.5194421970663408</v>
      </c>
    </row>
    <row r="50" spans="1:13" x14ac:dyDescent="0.25">
      <c r="A50" s="7">
        <v>8</v>
      </c>
      <c r="B50" s="9">
        <v>5025.5999999999995</v>
      </c>
      <c r="C50" s="9">
        <v>17549</v>
      </c>
      <c r="D50" s="9">
        <v>126611.76000000001</v>
      </c>
      <c r="E50" s="9">
        <v>175353.72</v>
      </c>
      <c r="F50" s="9">
        <v>135722</v>
      </c>
      <c r="G50" s="9">
        <v>59198.6</v>
      </c>
      <c r="H50" s="9">
        <v>23867.899999999998</v>
      </c>
      <c r="I50" s="9">
        <v>9389.4000000000015</v>
      </c>
      <c r="J50" s="9">
        <v>6896.7</v>
      </c>
      <c r="K50" s="9">
        <f t="shared" si="0"/>
        <v>559614.67999999993</v>
      </c>
      <c r="L50" s="10">
        <v>123114</v>
      </c>
      <c r="M50" s="3">
        <f t="shared" si="1"/>
        <v>4.5454999431421275</v>
      </c>
    </row>
    <row r="51" spans="1:13" x14ac:dyDescent="0.25">
      <c r="A51" s="7">
        <v>7</v>
      </c>
      <c r="B51" s="9">
        <v>5056.1000000000004</v>
      </c>
      <c r="C51" s="9">
        <v>19848.3</v>
      </c>
      <c r="D51" s="9">
        <v>153289.76</v>
      </c>
      <c r="E51" s="9">
        <v>158119.38</v>
      </c>
      <c r="F51" s="9">
        <v>91786.880000000005</v>
      </c>
      <c r="G51" s="9">
        <v>43324.44</v>
      </c>
      <c r="H51" s="9">
        <v>16760.7</v>
      </c>
      <c r="I51" s="9">
        <v>7758</v>
      </c>
      <c r="J51" s="9">
        <v>6166.8</v>
      </c>
      <c r="K51" s="9">
        <f t="shared" si="0"/>
        <v>502110.36000000004</v>
      </c>
      <c r="L51" s="10">
        <v>117373</v>
      </c>
      <c r="M51" s="3">
        <f t="shared" si="1"/>
        <v>4.2779034360542889</v>
      </c>
    </row>
    <row r="52" spans="1:13" x14ac:dyDescent="0.25">
      <c r="A52" s="7">
        <v>6</v>
      </c>
      <c r="B52" s="9">
        <v>5498.8</v>
      </c>
      <c r="C52" s="9">
        <v>25716.799999999999</v>
      </c>
      <c r="D52" s="9">
        <v>168899.04</v>
      </c>
      <c r="E52" s="9">
        <v>267951</v>
      </c>
      <c r="F52" s="9">
        <v>208100.58000000002</v>
      </c>
      <c r="G52" s="9">
        <v>92526.239999999991</v>
      </c>
      <c r="H52" s="9">
        <v>30558.400000000001</v>
      </c>
      <c r="I52" s="9">
        <v>8514.9</v>
      </c>
      <c r="J52" s="9">
        <v>2094.1</v>
      </c>
      <c r="K52" s="9">
        <f t="shared" si="0"/>
        <v>809859.86</v>
      </c>
      <c r="L52" s="10">
        <v>176980</v>
      </c>
      <c r="M52" s="3">
        <f t="shared" si="1"/>
        <v>4.5759964967792968</v>
      </c>
    </row>
    <row r="53" spans="1:13" x14ac:dyDescent="0.25">
      <c r="A53" s="7">
        <v>5</v>
      </c>
      <c r="B53" s="9">
        <v>3750.4999999999995</v>
      </c>
      <c r="C53" s="9">
        <v>10104</v>
      </c>
      <c r="D53" s="9">
        <v>115400.73999999999</v>
      </c>
      <c r="E53" s="9">
        <v>218048.2</v>
      </c>
      <c r="F53" s="9">
        <v>165010.24000000002</v>
      </c>
      <c r="G53" s="9">
        <v>76845.639999999985</v>
      </c>
      <c r="H53" s="9">
        <v>21273.8</v>
      </c>
      <c r="I53" s="9">
        <v>5076.3</v>
      </c>
      <c r="J53" s="9">
        <v>953.8</v>
      </c>
      <c r="K53" s="9">
        <f t="shared" si="0"/>
        <v>616463.2200000002</v>
      </c>
      <c r="L53" s="10">
        <v>131566</v>
      </c>
      <c r="M53" s="3">
        <f t="shared" si="1"/>
        <v>4.6855815332228703</v>
      </c>
    </row>
    <row r="54" spans="1:13" ht="15" customHeight="1" x14ac:dyDescent="0.25">
      <c r="A54" s="7">
        <v>4</v>
      </c>
      <c r="B54" s="9">
        <v>2859.1000000000004</v>
      </c>
      <c r="C54" s="9">
        <v>15147</v>
      </c>
      <c r="D54" s="9">
        <v>116287.28</v>
      </c>
      <c r="E54" s="9">
        <v>231974.66</v>
      </c>
      <c r="F54" s="9">
        <v>176594.18</v>
      </c>
      <c r="G54" s="9">
        <v>97507.48</v>
      </c>
      <c r="H54" s="9">
        <v>42598.479999999996</v>
      </c>
      <c r="I54" s="9">
        <v>12456.3</v>
      </c>
      <c r="J54" s="9">
        <v>4133.2</v>
      </c>
      <c r="K54" s="9">
        <f t="shared" si="0"/>
        <v>699557.67999999993</v>
      </c>
      <c r="L54" s="10">
        <v>146251</v>
      </c>
      <c r="M54" s="3">
        <f t="shared" si="1"/>
        <v>4.7832676699646495</v>
      </c>
    </row>
    <row r="55" spans="1:13" ht="15" customHeight="1" x14ac:dyDescent="0.25">
      <c r="A55" s="7">
        <v>3</v>
      </c>
      <c r="B55" s="9">
        <v>4524.3999999999996</v>
      </c>
      <c r="C55" s="9">
        <v>9540.9</v>
      </c>
      <c r="D55" s="9">
        <v>72796.98000000001</v>
      </c>
      <c r="E55" s="9">
        <v>155453.20000000001</v>
      </c>
      <c r="F55" s="9">
        <v>234928.38</v>
      </c>
      <c r="G55" s="9">
        <v>201228.36</v>
      </c>
      <c r="H55" s="9">
        <v>101114.5</v>
      </c>
      <c r="I55" s="9">
        <v>49643.399999999994</v>
      </c>
      <c r="J55" s="9">
        <v>22207.5</v>
      </c>
      <c r="K55" s="9">
        <f t="shared" si="0"/>
        <v>851437.62</v>
      </c>
      <c r="L55" s="10">
        <v>154610</v>
      </c>
      <c r="M55" s="3">
        <f t="shared" si="1"/>
        <v>5.5070022637604295</v>
      </c>
    </row>
    <row r="56" spans="1:13" ht="15" customHeight="1" x14ac:dyDescent="0.25">
      <c r="A56" s="7">
        <v>2</v>
      </c>
      <c r="B56" s="9">
        <v>3737</v>
      </c>
      <c r="C56" s="9">
        <v>31359.1</v>
      </c>
      <c r="D56" s="9">
        <v>85069.819999999992</v>
      </c>
      <c r="E56" s="9">
        <v>180901.36000000002</v>
      </c>
      <c r="F56" s="9">
        <v>212173.28000000003</v>
      </c>
      <c r="G56" s="9">
        <v>181973.16</v>
      </c>
      <c r="H56" s="9">
        <v>108078.39999999999</v>
      </c>
      <c r="I56" s="9">
        <v>56889.3</v>
      </c>
      <c r="J56" s="9">
        <v>33367.699999999997</v>
      </c>
      <c r="K56" s="9">
        <f t="shared" si="0"/>
        <v>893549.12000000011</v>
      </c>
      <c r="L56" s="10">
        <v>170400</v>
      </c>
      <c r="M56" s="3">
        <f t="shared" si="1"/>
        <v>5.2438328638497662</v>
      </c>
    </row>
    <row r="57" spans="1:13" ht="15" customHeight="1" x14ac:dyDescent="0.25">
      <c r="A57" s="7">
        <v>1</v>
      </c>
      <c r="B57" s="9">
        <v>4524.3999999999996</v>
      </c>
      <c r="C57" s="9">
        <v>9540.9</v>
      </c>
      <c r="D57" s="9">
        <v>72796.98000000001</v>
      </c>
      <c r="E57" s="9">
        <v>155453.20000000001</v>
      </c>
      <c r="F57" s="9">
        <v>234928.38</v>
      </c>
      <c r="G57" s="9">
        <v>201228.36</v>
      </c>
      <c r="H57" s="9">
        <v>101114.5</v>
      </c>
      <c r="I57" s="9">
        <v>49643.399999999994</v>
      </c>
      <c r="J57" s="9">
        <v>22207.5</v>
      </c>
      <c r="K57" s="9">
        <f t="shared" si="0"/>
        <v>851437.62</v>
      </c>
      <c r="L57" s="10">
        <v>88170</v>
      </c>
      <c r="M57" s="3">
        <f t="shared" si="1"/>
        <v>9.6567723715549505</v>
      </c>
    </row>
    <row r="58" spans="1:13" ht="15" customHeight="1" x14ac:dyDescent="0.25">
      <c r="A58" s="8" t="s">
        <v>9</v>
      </c>
      <c r="B58" s="11">
        <f>SUM(B45:B57)</f>
        <v>59952.4</v>
      </c>
      <c r="C58" s="11">
        <f t="shared" ref="C58:J58" si="5">SUM(C45:C57)</f>
        <v>290504.5</v>
      </c>
      <c r="D58" s="11">
        <f t="shared" si="5"/>
        <v>1867482.86</v>
      </c>
      <c r="E58" s="11">
        <f t="shared" si="5"/>
        <v>3010852.4500000007</v>
      </c>
      <c r="F58" s="11">
        <f t="shared" si="5"/>
        <v>2630740.34</v>
      </c>
      <c r="G58" s="11">
        <f t="shared" si="5"/>
        <v>1501350.54</v>
      </c>
      <c r="H58" s="11">
        <f t="shared" si="5"/>
        <v>613205.07999999996</v>
      </c>
      <c r="I58" s="11">
        <f t="shared" si="5"/>
        <v>244107.19999999998</v>
      </c>
      <c r="J58" s="11">
        <f t="shared" si="5"/>
        <v>123441.09999999999</v>
      </c>
      <c r="K58" s="11">
        <f t="shared" si="0"/>
        <v>10341636.469999999</v>
      </c>
      <c r="L58" s="12">
        <f>SUM(L45:L57)</f>
        <v>2116991</v>
      </c>
      <c r="M58" s="13">
        <f t="shared" si="1"/>
        <v>4.8850639752365499</v>
      </c>
    </row>
    <row r="59" spans="1:13" x14ac:dyDescent="0.25">
      <c r="A59" s="8" t="s">
        <v>19</v>
      </c>
      <c r="B59" s="11">
        <f t="shared" ref="B59:J59" si="6">SUM(B58,B44,B30,B16)</f>
        <v>225632.55000000002</v>
      </c>
      <c r="C59" s="11">
        <f t="shared" si="6"/>
        <v>1428577.4700000002</v>
      </c>
      <c r="D59" s="11">
        <f t="shared" si="6"/>
        <v>8399862.2230000012</v>
      </c>
      <c r="E59" s="11">
        <f t="shared" si="6"/>
        <v>14486025.960000001</v>
      </c>
      <c r="F59" s="11">
        <f t="shared" si="6"/>
        <v>13175689.390000001</v>
      </c>
      <c r="G59" s="11">
        <f t="shared" si="6"/>
        <v>7614769.6500000004</v>
      </c>
      <c r="H59" s="11">
        <f t="shared" si="6"/>
        <v>3235976.28</v>
      </c>
      <c r="I59" s="11">
        <f t="shared" si="6"/>
        <v>1216789.1200000001</v>
      </c>
      <c r="J59" s="11">
        <f t="shared" si="6"/>
        <v>189979.45999999996</v>
      </c>
      <c r="K59" s="11">
        <f t="shared" si="0"/>
        <v>49973302.103</v>
      </c>
      <c r="L59" s="12">
        <f>SUM(L58,L44,L30,L16)</f>
        <v>10373691</v>
      </c>
      <c r="M59" s="13">
        <f t="shared" si="1"/>
        <v>4.8173116109781944</v>
      </c>
    </row>
  </sheetData>
  <mergeCells count="1">
    <mergeCell ref="A1:M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5DAC3E-03A7-437C-9A7D-9E96D4048210}">
  <dimension ref="A1:M64"/>
  <sheetViews>
    <sheetView workbookViewId="0">
      <selection sqref="A1:XFD64"/>
    </sheetView>
  </sheetViews>
  <sheetFormatPr defaultRowHeight="15" x14ac:dyDescent="0.25"/>
  <cols>
    <col min="1" max="1" width="12" bestFit="1" customWidth="1"/>
    <col min="2" max="2" width="11" bestFit="1" customWidth="1"/>
    <col min="3" max="3" width="12.5703125" bestFit="1" customWidth="1"/>
    <col min="4" max="8" width="13.7109375" bestFit="1" customWidth="1"/>
    <col min="9" max="10" width="12.5703125" bestFit="1" customWidth="1"/>
    <col min="11" max="11" width="14.7109375" bestFit="1" customWidth="1"/>
    <col min="12" max="12" width="12.7109375" bestFit="1" customWidth="1"/>
    <col min="13" max="13" width="13.5703125" bestFit="1" customWidth="1"/>
  </cols>
  <sheetData>
    <row r="1" spans="1:13" ht="24" thickBot="1" x14ac:dyDescent="0.4">
      <c r="A1" s="203" t="s">
        <v>222</v>
      </c>
      <c r="B1" s="204"/>
      <c r="C1" s="204"/>
      <c r="D1" s="204"/>
      <c r="E1" s="204"/>
      <c r="F1" s="204"/>
      <c r="G1" s="204"/>
      <c r="H1" s="204"/>
      <c r="I1" s="204"/>
      <c r="J1" s="204"/>
      <c r="K1" s="204"/>
      <c r="L1" s="204"/>
      <c r="M1" s="205"/>
    </row>
    <row r="2" spans="1:13" x14ac:dyDescent="0.25">
      <c r="A2" s="148" t="s">
        <v>14</v>
      </c>
      <c r="B2" s="191" t="s">
        <v>132</v>
      </c>
      <c r="C2" s="149" t="s">
        <v>30</v>
      </c>
      <c r="D2" s="149" t="s">
        <v>31</v>
      </c>
      <c r="E2" s="149" t="s">
        <v>133</v>
      </c>
      <c r="F2" s="149" t="s">
        <v>134</v>
      </c>
      <c r="G2" s="149" t="s">
        <v>135</v>
      </c>
      <c r="H2" s="149" t="s">
        <v>136</v>
      </c>
      <c r="I2" s="149" t="s">
        <v>137</v>
      </c>
      <c r="J2" s="149" t="s">
        <v>138</v>
      </c>
      <c r="K2" s="149" t="s">
        <v>139</v>
      </c>
      <c r="L2" s="149" t="s">
        <v>25</v>
      </c>
      <c r="M2" s="150" t="s">
        <v>39</v>
      </c>
    </row>
    <row r="3" spans="1:13" x14ac:dyDescent="0.25">
      <c r="A3" s="25" t="s">
        <v>223</v>
      </c>
      <c r="B3" s="179">
        <f>B64</f>
        <v>57971.970000000008</v>
      </c>
      <c r="C3" s="179">
        <f t="shared" ref="C3:L3" si="0">C64</f>
        <v>1212572.8900000001</v>
      </c>
      <c r="D3" s="179">
        <f t="shared" si="0"/>
        <v>10970551.629999999</v>
      </c>
      <c r="E3" s="179">
        <f t="shared" si="0"/>
        <v>27236249.069999997</v>
      </c>
      <c r="F3" s="179">
        <f t="shared" si="0"/>
        <v>25079911.359999999</v>
      </c>
      <c r="G3" s="179">
        <f t="shared" si="0"/>
        <v>10627577.41</v>
      </c>
      <c r="H3" s="179">
        <f t="shared" si="0"/>
        <v>3935520.8930000002</v>
      </c>
      <c r="I3" s="179">
        <f t="shared" si="0"/>
        <v>1272029.3599999999</v>
      </c>
      <c r="J3" s="179">
        <f t="shared" si="0"/>
        <v>69917.48</v>
      </c>
      <c r="K3" s="179">
        <f t="shared" si="0"/>
        <v>80462302.062999994</v>
      </c>
      <c r="L3" s="180">
        <f t="shared" si="0"/>
        <v>16692765</v>
      </c>
      <c r="M3" s="200">
        <f t="shared" ref="M3:M47" si="1">IFERROR((K3/L3),0)</f>
        <v>4.8201901879646654</v>
      </c>
    </row>
    <row r="4" spans="1:13" x14ac:dyDescent="0.25">
      <c r="A4" s="25" t="s">
        <v>224</v>
      </c>
      <c r="B4" s="155">
        <f>B18</f>
        <v>10920.29</v>
      </c>
      <c r="C4" s="155">
        <f t="shared" ref="C4:L4" si="2">C18</f>
        <v>256216.41000000003</v>
      </c>
      <c r="D4" s="155">
        <f t="shared" si="2"/>
        <v>2408491.63</v>
      </c>
      <c r="E4" s="155">
        <f t="shared" si="2"/>
        <v>8516638.9100000001</v>
      </c>
      <c r="F4" s="155">
        <f t="shared" si="2"/>
        <v>9324917.1099999994</v>
      </c>
      <c r="G4" s="155">
        <f t="shared" si="2"/>
        <v>3366292.05</v>
      </c>
      <c r="H4" s="155">
        <f t="shared" si="2"/>
        <v>928722.41999999981</v>
      </c>
      <c r="I4" s="155">
        <f t="shared" si="2"/>
        <v>124786.19999999998</v>
      </c>
      <c r="J4" s="155">
        <f t="shared" si="2"/>
        <v>1318.2</v>
      </c>
      <c r="K4" s="155">
        <f t="shared" si="2"/>
        <v>24938303.219999999</v>
      </c>
      <c r="L4" s="155">
        <f t="shared" si="2"/>
        <v>5059634</v>
      </c>
      <c r="M4" s="172">
        <f t="shared" si="1"/>
        <v>4.9288749383848707</v>
      </c>
    </row>
    <row r="5" spans="1:13" hidden="1" x14ac:dyDescent="0.25">
      <c r="A5" s="170" t="s">
        <v>190</v>
      </c>
      <c r="B5" s="177">
        <v>63.3</v>
      </c>
      <c r="C5" s="177">
        <v>1517.12</v>
      </c>
      <c r="D5" s="177">
        <v>45412.72</v>
      </c>
      <c r="E5" s="177">
        <v>227307.08</v>
      </c>
      <c r="F5" s="177">
        <v>365087.85</v>
      </c>
      <c r="G5" s="177">
        <v>213497.83</v>
      </c>
      <c r="H5" s="177">
        <v>121764.26</v>
      </c>
      <c r="I5" s="177">
        <v>34172.21</v>
      </c>
      <c r="J5" s="177">
        <v>242.7</v>
      </c>
      <c r="K5" s="177">
        <f t="shared" ref="K5:K16" si="3">SUM(B5:J5)</f>
        <v>1009065.0699999998</v>
      </c>
      <c r="L5" s="177">
        <v>183375</v>
      </c>
      <c r="M5" s="172">
        <f t="shared" si="1"/>
        <v>5.5027406680299924</v>
      </c>
    </row>
    <row r="6" spans="1:13" hidden="1" x14ac:dyDescent="0.25">
      <c r="A6" s="170" t="s">
        <v>191</v>
      </c>
      <c r="B6" s="177">
        <v>184.81</v>
      </c>
      <c r="C6" s="177">
        <v>9314.93</v>
      </c>
      <c r="D6" s="177">
        <v>129009.19</v>
      </c>
      <c r="E6" s="177">
        <v>875813.15</v>
      </c>
      <c r="F6" s="177">
        <v>1137642.57</v>
      </c>
      <c r="G6" s="177">
        <v>426695.27</v>
      </c>
      <c r="H6" s="177">
        <v>88149.07</v>
      </c>
      <c r="I6" s="177">
        <v>7958.15</v>
      </c>
      <c r="J6" s="177">
        <v>82.3</v>
      </c>
      <c r="K6" s="177">
        <f t="shared" si="3"/>
        <v>2674849.44</v>
      </c>
      <c r="L6" s="177">
        <v>522375</v>
      </c>
      <c r="M6" s="172">
        <f t="shared" si="1"/>
        <v>5.1205540847092603</v>
      </c>
    </row>
    <row r="7" spans="1:13" hidden="1" x14ac:dyDescent="0.25">
      <c r="A7" s="170" t="s">
        <v>192</v>
      </c>
      <c r="B7" s="177">
        <v>252.55</v>
      </c>
      <c r="C7" s="177">
        <v>13640.79</v>
      </c>
      <c r="D7" s="177">
        <v>146582.04999999999</v>
      </c>
      <c r="E7" s="177">
        <v>826583.48</v>
      </c>
      <c r="F7" s="177">
        <v>1117811.92</v>
      </c>
      <c r="G7" s="177">
        <v>422494.7</v>
      </c>
      <c r="H7" s="177">
        <v>109158.11</v>
      </c>
      <c r="I7" s="177">
        <v>13332.39</v>
      </c>
      <c r="J7" s="177">
        <v>186.7</v>
      </c>
      <c r="K7" s="177">
        <f t="shared" si="3"/>
        <v>2650042.6900000004</v>
      </c>
      <c r="L7" s="177">
        <v>515671</v>
      </c>
      <c r="M7" s="172">
        <f t="shared" si="1"/>
        <v>5.1390182694004523</v>
      </c>
    </row>
    <row r="8" spans="1:13" hidden="1" x14ac:dyDescent="0.25">
      <c r="A8" s="170" t="s">
        <v>193</v>
      </c>
      <c r="B8" s="177">
        <v>381.99</v>
      </c>
      <c r="C8" s="177">
        <v>18532.72</v>
      </c>
      <c r="D8" s="177">
        <v>193911.6</v>
      </c>
      <c r="E8" s="177">
        <v>819388.09</v>
      </c>
      <c r="F8" s="177">
        <v>931803.66</v>
      </c>
      <c r="G8" s="177">
        <v>366807.69</v>
      </c>
      <c r="H8" s="177">
        <v>106740.59</v>
      </c>
      <c r="I8" s="177">
        <v>10491.71</v>
      </c>
      <c r="J8" s="177">
        <v>116.7</v>
      </c>
      <c r="K8" s="177">
        <f t="shared" si="3"/>
        <v>2448174.75</v>
      </c>
      <c r="L8" s="177">
        <v>488112</v>
      </c>
      <c r="M8" s="172">
        <f t="shared" si="1"/>
        <v>5.0156004154784144</v>
      </c>
    </row>
    <row r="9" spans="1:13" hidden="1" x14ac:dyDescent="0.25">
      <c r="A9" s="170" t="s">
        <v>194</v>
      </c>
      <c r="B9" s="177">
        <v>110.18</v>
      </c>
      <c r="C9" s="177">
        <v>9521.85</v>
      </c>
      <c r="D9" s="177">
        <v>139886.22</v>
      </c>
      <c r="E9" s="177">
        <v>857427.95</v>
      </c>
      <c r="F9" s="177">
        <v>988042.65</v>
      </c>
      <c r="G9" s="177">
        <v>334014.24</v>
      </c>
      <c r="H9" s="177">
        <v>107559.5</v>
      </c>
      <c r="I9" s="177">
        <v>15240.18</v>
      </c>
      <c r="J9" s="177">
        <v>154.1</v>
      </c>
      <c r="K9" s="177">
        <f t="shared" si="3"/>
        <v>2451956.87</v>
      </c>
      <c r="L9" s="177">
        <v>480992</v>
      </c>
      <c r="M9" s="172">
        <f t="shared" si="1"/>
        <v>5.0977082155212567</v>
      </c>
    </row>
    <row r="10" spans="1:13" hidden="1" x14ac:dyDescent="0.25">
      <c r="A10" s="170" t="s">
        <v>195</v>
      </c>
      <c r="B10" s="177">
        <v>2710.1</v>
      </c>
      <c r="C10" s="177">
        <v>41583.589999999997</v>
      </c>
      <c r="D10" s="177">
        <v>282296.07</v>
      </c>
      <c r="E10" s="177">
        <v>728998.26</v>
      </c>
      <c r="F10" s="177">
        <v>717280.27</v>
      </c>
      <c r="G10" s="177">
        <v>246464.47</v>
      </c>
      <c r="H10" s="177">
        <v>90111.43</v>
      </c>
      <c r="I10" s="177">
        <v>14634.28</v>
      </c>
      <c r="J10" s="177">
        <v>71.599999999999994</v>
      </c>
      <c r="K10" s="177">
        <f t="shared" si="3"/>
        <v>2124150.0699999998</v>
      </c>
      <c r="L10" s="177">
        <v>446336</v>
      </c>
      <c r="M10" s="172">
        <f t="shared" si="1"/>
        <v>4.7590830002509312</v>
      </c>
    </row>
    <row r="11" spans="1:13" hidden="1" x14ac:dyDescent="0.25">
      <c r="A11" s="170" t="s">
        <v>196</v>
      </c>
      <c r="B11" s="177">
        <v>1035.96</v>
      </c>
      <c r="C11" s="177">
        <v>28342.41</v>
      </c>
      <c r="D11" s="177">
        <v>303442.25</v>
      </c>
      <c r="E11" s="177">
        <v>792424.27</v>
      </c>
      <c r="F11" s="177">
        <v>688065.6</v>
      </c>
      <c r="G11" s="177">
        <v>244182.08</v>
      </c>
      <c r="H11" s="177">
        <v>95958.080000000002</v>
      </c>
      <c r="I11" s="177">
        <v>13624.64</v>
      </c>
      <c r="J11" s="177">
        <v>30</v>
      </c>
      <c r="K11" s="177">
        <f t="shared" si="3"/>
        <v>2167105.2900000005</v>
      </c>
      <c r="L11" s="177">
        <v>455855</v>
      </c>
      <c r="M11" s="172">
        <f t="shared" si="1"/>
        <v>4.7539355496813691</v>
      </c>
    </row>
    <row r="12" spans="1:13" hidden="1" x14ac:dyDescent="0.25">
      <c r="A12" s="170" t="s">
        <v>197</v>
      </c>
      <c r="B12" s="177">
        <v>781.41</v>
      </c>
      <c r="C12" s="177">
        <v>15396.54</v>
      </c>
      <c r="D12" s="177">
        <v>87747.15</v>
      </c>
      <c r="E12" s="177">
        <v>289753.63</v>
      </c>
      <c r="F12" s="177">
        <v>448699.21</v>
      </c>
      <c r="G12" s="177">
        <v>185518.32</v>
      </c>
      <c r="H12" s="177">
        <v>40770.21</v>
      </c>
      <c r="I12" s="177">
        <v>2586.0100000000002</v>
      </c>
      <c r="J12" s="177">
        <v>21.6</v>
      </c>
      <c r="K12" s="177">
        <f t="shared" si="3"/>
        <v>1071274.08</v>
      </c>
      <c r="L12" s="177">
        <v>214251</v>
      </c>
      <c r="M12" s="172">
        <f t="shared" si="1"/>
        <v>5.0000890544268177</v>
      </c>
    </row>
    <row r="13" spans="1:13" hidden="1" x14ac:dyDescent="0.25">
      <c r="A13" s="170" t="s">
        <v>198</v>
      </c>
      <c r="B13" s="177">
        <v>144.12</v>
      </c>
      <c r="C13" s="177">
        <v>4329.03</v>
      </c>
      <c r="D13" s="177">
        <v>67388.7</v>
      </c>
      <c r="E13" s="177">
        <v>385669.44</v>
      </c>
      <c r="F13" s="177">
        <v>595073.51</v>
      </c>
      <c r="G13" s="177">
        <v>196663.88</v>
      </c>
      <c r="H13" s="177">
        <v>46041.96</v>
      </c>
      <c r="I13" s="177">
        <v>4284.47</v>
      </c>
      <c r="J13" s="177">
        <v>28.8</v>
      </c>
      <c r="K13" s="177">
        <f t="shared" si="3"/>
        <v>1299623.9100000001</v>
      </c>
      <c r="L13" s="177">
        <v>253958</v>
      </c>
      <c r="M13" s="172">
        <f t="shared" si="1"/>
        <v>5.1174757637089607</v>
      </c>
    </row>
    <row r="14" spans="1:13" hidden="1" x14ac:dyDescent="0.25">
      <c r="A14" s="170" t="s">
        <v>199</v>
      </c>
      <c r="B14" s="177">
        <v>104.66</v>
      </c>
      <c r="C14" s="177">
        <v>4258.66</v>
      </c>
      <c r="D14" s="177">
        <v>62526.18</v>
      </c>
      <c r="E14" s="177">
        <v>416400.87</v>
      </c>
      <c r="F14" s="177">
        <v>670447.39</v>
      </c>
      <c r="G14" s="177">
        <v>205040.83</v>
      </c>
      <c r="H14" s="177">
        <v>35198.379999999997</v>
      </c>
      <c r="I14" s="177">
        <v>1863.42</v>
      </c>
      <c r="J14" s="177">
        <v>37.4</v>
      </c>
      <c r="K14" s="177">
        <f t="shared" si="3"/>
        <v>1395877.7899999998</v>
      </c>
      <c r="L14" s="177">
        <v>271252</v>
      </c>
      <c r="M14" s="172">
        <f t="shared" si="1"/>
        <v>5.1460552917582163</v>
      </c>
    </row>
    <row r="15" spans="1:13" hidden="1" x14ac:dyDescent="0.25">
      <c r="A15" s="170" t="s">
        <v>200</v>
      </c>
      <c r="B15" s="177">
        <v>920.42</v>
      </c>
      <c r="C15" s="177">
        <v>17867.189999999999</v>
      </c>
      <c r="D15" s="177">
        <v>184102.63</v>
      </c>
      <c r="E15" s="177">
        <v>541568.32999999996</v>
      </c>
      <c r="F15" s="177">
        <v>671771.12</v>
      </c>
      <c r="G15" s="177">
        <v>231531.12</v>
      </c>
      <c r="H15" s="177">
        <v>48740.82</v>
      </c>
      <c r="I15" s="177">
        <v>3849.55</v>
      </c>
      <c r="J15" s="177">
        <v>55.6</v>
      </c>
      <c r="K15" s="177">
        <f t="shared" si="3"/>
        <v>1700406.7800000003</v>
      </c>
      <c r="L15" s="177">
        <v>346290</v>
      </c>
      <c r="M15" s="172">
        <f t="shared" si="1"/>
        <v>4.910354847093477</v>
      </c>
    </row>
    <row r="16" spans="1:13" hidden="1" x14ac:dyDescent="0.25">
      <c r="A16" s="170" t="s">
        <v>189</v>
      </c>
      <c r="B16" s="177">
        <v>1059.33</v>
      </c>
      <c r="C16" s="177">
        <v>28336.14</v>
      </c>
      <c r="D16" s="177">
        <v>289715.67</v>
      </c>
      <c r="E16" s="177">
        <v>962112.92</v>
      </c>
      <c r="F16" s="177">
        <v>643108.65</v>
      </c>
      <c r="G16" s="177">
        <v>208284.46</v>
      </c>
      <c r="H16" s="177">
        <v>26971.3</v>
      </c>
      <c r="I16" s="177">
        <v>1834.19</v>
      </c>
      <c r="J16" s="177">
        <v>174.2</v>
      </c>
      <c r="K16" s="177">
        <f t="shared" si="3"/>
        <v>2161596.86</v>
      </c>
      <c r="L16" s="177">
        <v>459277</v>
      </c>
      <c r="M16" s="172">
        <f t="shared" si="1"/>
        <v>4.706521031969813</v>
      </c>
    </row>
    <row r="17" spans="1:13" hidden="1" x14ac:dyDescent="0.25">
      <c r="A17" s="170" t="s">
        <v>188</v>
      </c>
      <c r="B17" s="177">
        <v>3171.46</v>
      </c>
      <c r="C17" s="177">
        <v>63575.44</v>
      </c>
      <c r="D17" s="177">
        <v>476471.2</v>
      </c>
      <c r="E17" s="177">
        <v>793191.44</v>
      </c>
      <c r="F17" s="177">
        <v>350082.71</v>
      </c>
      <c r="G17" s="177">
        <v>85097.16</v>
      </c>
      <c r="H17" s="177">
        <v>11558.71</v>
      </c>
      <c r="I17" s="177">
        <v>915</v>
      </c>
      <c r="J17" s="177">
        <v>116.5</v>
      </c>
      <c r="K17" s="177">
        <f>SUM(B17:J17)</f>
        <v>1784179.6199999999</v>
      </c>
      <c r="L17" s="178">
        <v>421890</v>
      </c>
      <c r="M17" s="172">
        <f t="shared" si="1"/>
        <v>4.2290161416482963</v>
      </c>
    </row>
    <row r="18" spans="1:13" hidden="1" x14ac:dyDescent="0.25">
      <c r="A18" s="25" t="s">
        <v>224</v>
      </c>
      <c r="B18" s="155">
        <f t="shared" ref="B18:L18" si="4">SUM(B5:B17)</f>
        <v>10920.29</v>
      </c>
      <c r="C18" s="155">
        <f t="shared" si="4"/>
        <v>256216.41000000003</v>
      </c>
      <c r="D18" s="155">
        <f t="shared" si="4"/>
        <v>2408491.63</v>
      </c>
      <c r="E18" s="155">
        <f t="shared" si="4"/>
        <v>8516638.9100000001</v>
      </c>
      <c r="F18" s="155">
        <f t="shared" si="4"/>
        <v>9324917.1099999994</v>
      </c>
      <c r="G18" s="155">
        <f t="shared" si="4"/>
        <v>3366292.05</v>
      </c>
      <c r="H18" s="155">
        <f t="shared" si="4"/>
        <v>928722.41999999981</v>
      </c>
      <c r="I18" s="155">
        <f t="shared" si="4"/>
        <v>124786.19999999998</v>
      </c>
      <c r="J18" s="155">
        <f t="shared" si="4"/>
        <v>1318.2</v>
      </c>
      <c r="K18" s="155">
        <f>SUM(B18:J18)</f>
        <v>24938303.219999999</v>
      </c>
      <c r="L18" s="156">
        <f t="shared" si="4"/>
        <v>5059634</v>
      </c>
      <c r="M18" s="172">
        <f>IFERROR((K18/L18),0)</f>
        <v>4.9288749383848707</v>
      </c>
    </row>
    <row r="19" spans="1:13" hidden="1" x14ac:dyDescent="0.25">
      <c r="A19" s="25" t="s">
        <v>225</v>
      </c>
      <c r="B19" s="155">
        <f>B33</f>
        <v>8908.39</v>
      </c>
      <c r="C19" s="155">
        <f t="shared" ref="C19:L19" si="5">C33</f>
        <v>267600.21999999997</v>
      </c>
      <c r="D19" s="155">
        <f t="shared" si="5"/>
        <v>2862314.65</v>
      </c>
      <c r="E19" s="155">
        <f t="shared" si="5"/>
        <v>8999990.9499999993</v>
      </c>
      <c r="F19" s="155">
        <f t="shared" si="5"/>
        <v>6095347.0700000003</v>
      </c>
      <c r="G19" s="155">
        <f t="shared" si="5"/>
        <v>2751246.6099999994</v>
      </c>
      <c r="H19" s="155">
        <f t="shared" si="5"/>
        <v>899643.65300000005</v>
      </c>
      <c r="I19" s="155">
        <f t="shared" si="5"/>
        <v>234644.23000000004</v>
      </c>
      <c r="J19" s="155">
        <f t="shared" si="5"/>
        <v>31501.199999999997</v>
      </c>
      <c r="K19" s="155">
        <f>SUM(B19:J19)</f>
        <v>22151196.973000001</v>
      </c>
      <c r="L19" s="156">
        <f t="shared" si="5"/>
        <v>4602425</v>
      </c>
      <c r="M19" s="172">
        <f t="shared" si="1"/>
        <v>4.81294034623052</v>
      </c>
    </row>
    <row r="20" spans="1:13" hidden="1" x14ac:dyDescent="0.25">
      <c r="A20" s="170" t="s">
        <v>187</v>
      </c>
      <c r="B20" s="177">
        <v>1734.08</v>
      </c>
      <c r="C20" s="177">
        <v>43689.3</v>
      </c>
      <c r="D20" s="177">
        <v>557699.19999999995</v>
      </c>
      <c r="E20" s="177">
        <v>1192292.42</v>
      </c>
      <c r="F20" s="177">
        <v>701828.95</v>
      </c>
      <c r="G20" s="177">
        <v>166641.79</v>
      </c>
      <c r="H20" s="177">
        <v>21554.963</v>
      </c>
      <c r="I20" s="177">
        <v>2030.06</v>
      </c>
      <c r="J20" s="177">
        <v>275</v>
      </c>
      <c r="K20" s="177">
        <f t="shared" ref="K20:K31" si="6">SUM(B20:J20)</f>
        <v>2687745.7630000003</v>
      </c>
      <c r="L20" s="178">
        <v>600648</v>
      </c>
      <c r="M20" s="172">
        <f t="shared" si="1"/>
        <v>4.4747435486341418</v>
      </c>
    </row>
    <row r="21" spans="1:13" hidden="1" x14ac:dyDescent="0.25">
      <c r="A21" s="170" t="s">
        <v>177</v>
      </c>
      <c r="B21" s="177">
        <v>404.31</v>
      </c>
      <c r="C21" s="177">
        <v>25239.439999999999</v>
      </c>
      <c r="D21" s="177">
        <v>310658.24</v>
      </c>
      <c r="E21" s="177">
        <v>1032307.31</v>
      </c>
      <c r="F21" s="177">
        <v>675401.38</v>
      </c>
      <c r="G21" s="177">
        <v>197354.61</v>
      </c>
      <c r="H21" s="177">
        <v>30193.5</v>
      </c>
      <c r="I21" s="177">
        <v>3104.72</v>
      </c>
      <c r="J21" s="177">
        <v>315</v>
      </c>
      <c r="K21" s="177">
        <f t="shared" si="6"/>
        <v>2274978.5100000002</v>
      </c>
      <c r="L21" s="178">
        <v>483126</v>
      </c>
      <c r="M21" s="172">
        <f t="shared" si="1"/>
        <v>4.7088720333825966</v>
      </c>
    </row>
    <row r="22" spans="1:13" hidden="1" x14ac:dyDescent="0.25">
      <c r="A22" s="170" t="s">
        <v>178</v>
      </c>
      <c r="B22" s="177">
        <v>852.3</v>
      </c>
      <c r="C22" s="177">
        <v>23403.85</v>
      </c>
      <c r="D22" s="177">
        <v>279723.45</v>
      </c>
      <c r="E22" s="177">
        <v>810567.57</v>
      </c>
      <c r="F22" s="177">
        <v>543416.34</v>
      </c>
      <c r="G22" s="177">
        <v>180964.56</v>
      </c>
      <c r="H22" s="177">
        <v>30033.88</v>
      </c>
      <c r="I22" s="177">
        <v>2684.64</v>
      </c>
      <c r="J22" s="177">
        <v>138.6</v>
      </c>
      <c r="K22" s="177">
        <f t="shared" si="6"/>
        <v>1871785.1899999997</v>
      </c>
      <c r="L22" s="178">
        <v>399739</v>
      </c>
      <c r="M22" s="172">
        <f t="shared" si="1"/>
        <v>4.6825183182026269</v>
      </c>
    </row>
    <row r="23" spans="1:13" hidden="1" x14ac:dyDescent="0.25">
      <c r="A23" s="170" t="s">
        <v>179</v>
      </c>
      <c r="B23" s="177">
        <v>1007.19</v>
      </c>
      <c r="C23" s="177">
        <v>35076.910000000003</v>
      </c>
      <c r="D23" s="177">
        <v>476309.86</v>
      </c>
      <c r="E23" s="177">
        <v>1094155.1000000001</v>
      </c>
      <c r="F23" s="177">
        <v>829216.43</v>
      </c>
      <c r="G23" s="177">
        <v>353226.68</v>
      </c>
      <c r="H23" s="177">
        <v>123572.24</v>
      </c>
      <c r="I23" s="177">
        <v>30650.51</v>
      </c>
      <c r="J23" s="177">
        <v>4393.3</v>
      </c>
      <c r="K23" s="177">
        <f t="shared" si="6"/>
        <v>2947608.22</v>
      </c>
      <c r="L23" s="178">
        <v>619766</v>
      </c>
      <c r="M23" s="172">
        <f t="shared" si="1"/>
        <v>4.7560018135877096</v>
      </c>
    </row>
    <row r="24" spans="1:13" hidden="1" x14ac:dyDescent="0.25">
      <c r="A24" s="170" t="s">
        <v>180</v>
      </c>
      <c r="B24" s="177">
        <v>264.72000000000003</v>
      </c>
      <c r="C24" s="177">
        <v>16423.689999999999</v>
      </c>
      <c r="D24" s="177">
        <v>156934.38</v>
      </c>
      <c r="E24" s="177">
        <v>884188.6</v>
      </c>
      <c r="F24" s="177">
        <v>685298.48</v>
      </c>
      <c r="G24" s="177">
        <v>312623.65999999997</v>
      </c>
      <c r="H24" s="177">
        <v>97019.27</v>
      </c>
      <c r="I24" s="177">
        <v>22595.4</v>
      </c>
      <c r="J24" s="177">
        <v>3984.1</v>
      </c>
      <c r="K24" s="177">
        <f t="shared" si="6"/>
        <v>2179332.2999999998</v>
      </c>
      <c r="L24" s="178">
        <v>429478</v>
      </c>
      <c r="M24" s="172">
        <f t="shared" si="1"/>
        <v>5.0743747060384932</v>
      </c>
    </row>
    <row r="25" spans="1:13" hidden="1" x14ac:dyDescent="0.25">
      <c r="A25" s="170" t="s">
        <v>181</v>
      </c>
      <c r="B25" s="177">
        <v>611.45000000000005</v>
      </c>
      <c r="C25" s="177">
        <v>11451.8</v>
      </c>
      <c r="D25" s="177">
        <v>134110.87</v>
      </c>
      <c r="E25" s="177">
        <v>687662.79</v>
      </c>
      <c r="F25" s="177">
        <v>647845.15</v>
      </c>
      <c r="G25" s="177">
        <v>361043.02</v>
      </c>
      <c r="H25" s="177">
        <v>125482.15</v>
      </c>
      <c r="I25" s="177">
        <v>29016.12</v>
      </c>
      <c r="J25" s="177">
        <v>4036.5</v>
      </c>
      <c r="K25" s="177">
        <f>SUM(B25:J25)</f>
        <v>2001259.85</v>
      </c>
      <c r="L25" s="178">
        <v>388490</v>
      </c>
      <c r="M25" s="172">
        <f t="shared" si="1"/>
        <v>5.1513806018172925</v>
      </c>
    </row>
    <row r="26" spans="1:13" hidden="1" x14ac:dyDescent="0.25">
      <c r="A26" s="170" t="s">
        <v>182</v>
      </c>
      <c r="B26" s="177">
        <v>525.67999999999995</v>
      </c>
      <c r="C26" s="177">
        <v>18157.46</v>
      </c>
      <c r="D26" s="177">
        <v>213247.38</v>
      </c>
      <c r="E26" s="177">
        <v>596835.01</v>
      </c>
      <c r="F26" s="177">
        <v>419253.35</v>
      </c>
      <c r="G26" s="177">
        <v>182217.82</v>
      </c>
      <c r="H26" s="177">
        <v>43446.69</v>
      </c>
      <c r="I26" s="177">
        <v>6680.8</v>
      </c>
      <c r="J26" s="177">
        <v>559.29999999999995</v>
      </c>
      <c r="K26" s="177">
        <f t="shared" si="6"/>
        <v>1480923.49</v>
      </c>
      <c r="L26" s="178">
        <v>313555</v>
      </c>
      <c r="M26" s="172">
        <f t="shared" si="1"/>
        <v>4.7230102852769047</v>
      </c>
    </row>
    <row r="27" spans="1:13" hidden="1" x14ac:dyDescent="0.25">
      <c r="A27" s="170" t="s">
        <v>183</v>
      </c>
      <c r="B27" s="177">
        <v>919.03</v>
      </c>
      <c r="C27" s="177">
        <v>7233.01</v>
      </c>
      <c r="D27" s="177">
        <v>60554.93</v>
      </c>
      <c r="E27" s="177">
        <v>475865.95</v>
      </c>
      <c r="F27" s="177">
        <v>309145.15000000002</v>
      </c>
      <c r="G27" s="177">
        <v>182982.31</v>
      </c>
      <c r="H27" s="177">
        <v>65332.67</v>
      </c>
      <c r="I27" s="177">
        <v>14645.18</v>
      </c>
      <c r="J27" s="177">
        <v>2524.5</v>
      </c>
      <c r="K27" s="177">
        <f t="shared" si="6"/>
        <v>1119202.73</v>
      </c>
      <c r="L27" s="178">
        <v>226359</v>
      </c>
      <c r="M27" s="172">
        <f t="shared" si="1"/>
        <v>4.9443703585896737</v>
      </c>
    </row>
    <row r="28" spans="1:13" hidden="1" x14ac:dyDescent="0.25">
      <c r="A28" s="170" t="s">
        <v>184</v>
      </c>
      <c r="B28" s="177">
        <v>389.09</v>
      </c>
      <c r="C28" s="177">
        <v>7418.96</v>
      </c>
      <c r="D28" s="177">
        <v>48518.25</v>
      </c>
      <c r="E28" s="177">
        <v>387925.65</v>
      </c>
      <c r="F28" s="177">
        <v>241756.58</v>
      </c>
      <c r="G28" s="177">
        <v>124716.16</v>
      </c>
      <c r="H28" s="177">
        <v>39834.550000000003</v>
      </c>
      <c r="I28" s="177">
        <v>8513.49</v>
      </c>
      <c r="J28" s="177">
        <v>1151.5</v>
      </c>
      <c r="K28" s="177">
        <f t="shared" si="6"/>
        <v>860224.2300000001</v>
      </c>
      <c r="L28" s="178">
        <v>175415</v>
      </c>
      <c r="M28" s="172">
        <f t="shared" si="1"/>
        <v>4.9039376906193892</v>
      </c>
    </row>
    <row r="29" spans="1:13" hidden="1" x14ac:dyDescent="0.25">
      <c r="A29" s="170" t="s">
        <v>185</v>
      </c>
      <c r="B29" s="177">
        <v>633.69000000000005</v>
      </c>
      <c r="C29" s="177">
        <v>19601.93</v>
      </c>
      <c r="D29" s="177">
        <v>142672.79999999999</v>
      </c>
      <c r="E29" s="177">
        <v>591927.22</v>
      </c>
      <c r="F29" s="177">
        <v>278629.83</v>
      </c>
      <c r="G29" s="177">
        <v>164110.21</v>
      </c>
      <c r="H29" s="177">
        <v>49949.9</v>
      </c>
      <c r="I29" s="177">
        <v>11745.06</v>
      </c>
      <c r="J29" s="177">
        <v>1316.6</v>
      </c>
      <c r="K29" s="177">
        <f t="shared" si="6"/>
        <v>1260587.24</v>
      </c>
      <c r="L29" s="178">
        <v>264105</v>
      </c>
      <c r="M29" s="172">
        <f t="shared" si="1"/>
        <v>4.7730532931977807</v>
      </c>
    </row>
    <row r="30" spans="1:13" hidden="1" x14ac:dyDescent="0.25">
      <c r="A30" s="170" t="s">
        <v>186</v>
      </c>
      <c r="B30" s="177">
        <v>143.19999999999999</v>
      </c>
      <c r="C30" s="177">
        <v>4765</v>
      </c>
      <c r="D30" s="177">
        <v>76503.399999999994</v>
      </c>
      <c r="E30" s="177">
        <v>224227.3</v>
      </c>
      <c r="F30" s="177">
        <v>204954.6</v>
      </c>
      <c r="G30" s="177">
        <v>142381.4</v>
      </c>
      <c r="H30" s="177">
        <v>76181.100000000006</v>
      </c>
      <c r="I30" s="177">
        <v>23299.599999999999</v>
      </c>
      <c r="J30" s="177">
        <v>4262.7</v>
      </c>
      <c r="K30" s="177">
        <f t="shared" si="6"/>
        <v>756718.29999999993</v>
      </c>
      <c r="L30" s="178">
        <v>145883</v>
      </c>
      <c r="M30" s="172">
        <f t="shared" si="1"/>
        <v>5.1871588876017078</v>
      </c>
    </row>
    <row r="31" spans="1:13" hidden="1" x14ac:dyDescent="0.25">
      <c r="A31" s="170" t="s">
        <v>176</v>
      </c>
      <c r="B31" s="177">
        <v>659.88</v>
      </c>
      <c r="C31" s="177">
        <v>15590.35</v>
      </c>
      <c r="D31" s="177">
        <v>152844.32999999999</v>
      </c>
      <c r="E31" s="177">
        <v>552112.66</v>
      </c>
      <c r="F31" s="177">
        <v>329973</v>
      </c>
      <c r="G31" s="177">
        <v>219202.36</v>
      </c>
      <c r="H31" s="177">
        <v>93706.29</v>
      </c>
      <c r="I31" s="177">
        <v>30351.39</v>
      </c>
      <c r="J31" s="177">
        <v>3027.1</v>
      </c>
      <c r="K31" s="177">
        <f t="shared" si="6"/>
        <v>1397467.36</v>
      </c>
      <c r="L31" s="178">
        <v>283386</v>
      </c>
      <c r="M31" s="172">
        <f t="shared" si="1"/>
        <v>4.9313210956081113</v>
      </c>
    </row>
    <row r="32" spans="1:13" hidden="1" x14ac:dyDescent="0.25">
      <c r="A32" s="170" t="s">
        <v>175</v>
      </c>
      <c r="B32" s="177">
        <v>763.77</v>
      </c>
      <c r="C32" s="177">
        <v>39548.519999999997</v>
      </c>
      <c r="D32" s="177">
        <v>252537.56</v>
      </c>
      <c r="E32" s="177">
        <v>469923.37</v>
      </c>
      <c r="F32" s="177">
        <v>228627.83</v>
      </c>
      <c r="G32" s="177">
        <v>163782.03</v>
      </c>
      <c r="H32" s="177">
        <v>103336.45</v>
      </c>
      <c r="I32" s="177">
        <v>49327.26</v>
      </c>
      <c r="J32" s="177">
        <v>5517</v>
      </c>
      <c r="K32" s="177">
        <f>SUM(B32:J32)</f>
        <v>1313363.7899999998</v>
      </c>
      <c r="L32" s="178">
        <v>272475</v>
      </c>
      <c r="M32" s="172">
        <f t="shared" si="1"/>
        <v>4.8201258464079269</v>
      </c>
    </row>
    <row r="33" spans="1:13" x14ac:dyDescent="0.25">
      <c r="A33" s="25" t="s">
        <v>225</v>
      </c>
      <c r="B33" s="155">
        <f>SUM(B20:B32)</f>
        <v>8908.39</v>
      </c>
      <c r="C33" s="155">
        <f t="shared" ref="C33:J33" si="7">SUM(C20:C32)</f>
        <v>267600.21999999997</v>
      </c>
      <c r="D33" s="155">
        <f t="shared" si="7"/>
        <v>2862314.65</v>
      </c>
      <c r="E33" s="155">
        <f t="shared" si="7"/>
        <v>8999990.9499999993</v>
      </c>
      <c r="F33" s="155">
        <f t="shared" si="7"/>
        <v>6095347.0700000003</v>
      </c>
      <c r="G33" s="155">
        <f t="shared" si="7"/>
        <v>2751246.6099999994</v>
      </c>
      <c r="H33" s="155">
        <f t="shared" si="7"/>
        <v>899643.65300000005</v>
      </c>
      <c r="I33" s="155">
        <f t="shared" si="7"/>
        <v>234644.23000000004</v>
      </c>
      <c r="J33" s="155">
        <f t="shared" si="7"/>
        <v>31501.199999999997</v>
      </c>
      <c r="K33" s="155">
        <f>SUM(K20:K32)</f>
        <v>22151196.972999997</v>
      </c>
      <c r="L33" s="171">
        <f>SUM(L20:L32)</f>
        <v>4602425</v>
      </c>
      <c r="M33" s="172">
        <f t="shared" si="1"/>
        <v>4.8129403462305191</v>
      </c>
    </row>
    <row r="34" spans="1:13" hidden="1" x14ac:dyDescent="0.25">
      <c r="A34" s="25" t="s">
        <v>226</v>
      </c>
      <c r="B34" s="168">
        <f>B48</f>
        <v>26566.18</v>
      </c>
      <c r="C34" s="168">
        <f t="shared" ref="C34:L34" si="8">C48</f>
        <v>337551.73</v>
      </c>
      <c r="D34" s="168">
        <f t="shared" si="8"/>
        <v>2832493.55</v>
      </c>
      <c r="E34" s="168">
        <f t="shared" si="8"/>
        <v>4292192.67</v>
      </c>
      <c r="F34" s="168">
        <f t="shared" si="8"/>
        <v>3637802.36</v>
      </c>
      <c r="G34" s="168">
        <f t="shared" si="8"/>
        <v>2600156.8399999994</v>
      </c>
      <c r="H34" s="168">
        <f t="shared" si="8"/>
        <v>1321125.3999999999</v>
      </c>
      <c r="I34" s="168">
        <f t="shared" si="8"/>
        <v>708212.30999999994</v>
      </c>
      <c r="J34" s="168">
        <f t="shared" si="8"/>
        <v>34024.879999999997</v>
      </c>
      <c r="K34" s="168">
        <f t="shared" si="8"/>
        <v>15790125.92</v>
      </c>
      <c r="L34" s="171">
        <f t="shared" si="8"/>
        <v>3293393</v>
      </c>
      <c r="M34" s="172">
        <f t="shared" si="1"/>
        <v>4.7944857841138306</v>
      </c>
    </row>
    <row r="35" spans="1:13" hidden="1" x14ac:dyDescent="0.25">
      <c r="A35" s="147" t="s">
        <v>62</v>
      </c>
      <c r="B35" s="193">
        <v>410.63</v>
      </c>
      <c r="C35" s="193">
        <v>15847.04</v>
      </c>
      <c r="D35" s="193">
        <v>152932.35</v>
      </c>
      <c r="E35" s="193">
        <v>421525.03</v>
      </c>
      <c r="F35" s="193">
        <v>209350.09</v>
      </c>
      <c r="G35" s="193">
        <v>140370.84</v>
      </c>
      <c r="H35" s="193">
        <v>80332.58</v>
      </c>
      <c r="I35" s="193">
        <v>29146.17</v>
      </c>
      <c r="J35" s="193">
        <v>2014.9</v>
      </c>
      <c r="K35" s="193">
        <f t="shared" ref="K35:K46" si="9">SUM(B35:J35)</f>
        <v>1051929.6299999999</v>
      </c>
      <c r="L35" s="194">
        <v>218456</v>
      </c>
      <c r="M35" s="172">
        <f t="shared" si="1"/>
        <v>4.8152929193979563</v>
      </c>
    </row>
    <row r="36" spans="1:13" hidden="1" x14ac:dyDescent="0.25">
      <c r="A36" s="147" t="s">
        <v>63</v>
      </c>
      <c r="B36" s="193">
        <v>2963.88</v>
      </c>
      <c r="C36" s="193">
        <v>34415.69</v>
      </c>
      <c r="D36" s="193">
        <v>260840.71</v>
      </c>
      <c r="E36" s="193">
        <v>587790.28</v>
      </c>
      <c r="F36" s="193">
        <v>314793.84000000003</v>
      </c>
      <c r="G36" s="193">
        <v>185849.48</v>
      </c>
      <c r="H36" s="193">
        <v>78531.92</v>
      </c>
      <c r="I36" s="193">
        <v>23110.16</v>
      </c>
      <c r="J36" s="193">
        <v>3618.64</v>
      </c>
      <c r="K36" s="193">
        <f>SUM(B36:J36)</f>
        <v>1491914.5999999999</v>
      </c>
      <c r="L36" s="194">
        <v>330450</v>
      </c>
      <c r="M36" s="172">
        <f t="shared" si="1"/>
        <v>4.5147967922529881</v>
      </c>
    </row>
    <row r="37" spans="1:13" hidden="1" x14ac:dyDescent="0.25">
      <c r="A37" s="147" t="s">
        <v>64</v>
      </c>
      <c r="B37" s="193">
        <v>745</v>
      </c>
      <c r="C37" s="193">
        <v>24172.17</v>
      </c>
      <c r="D37" s="193">
        <v>189319.48</v>
      </c>
      <c r="E37" s="193">
        <v>402760.63</v>
      </c>
      <c r="F37" s="193">
        <v>210611.87</v>
      </c>
      <c r="G37" s="193">
        <v>162150.87</v>
      </c>
      <c r="H37" s="193">
        <v>83188.27</v>
      </c>
      <c r="I37" s="193">
        <v>24719.61</v>
      </c>
      <c r="J37" s="193">
        <v>2258.6</v>
      </c>
      <c r="K37" s="193">
        <f t="shared" si="9"/>
        <v>1099926.5000000002</v>
      </c>
      <c r="L37" s="194">
        <v>231604</v>
      </c>
      <c r="M37" s="172">
        <f t="shared" si="1"/>
        <v>4.7491688399164103</v>
      </c>
    </row>
    <row r="38" spans="1:13" hidden="1" x14ac:dyDescent="0.25">
      <c r="A38" s="147" t="s">
        <v>65</v>
      </c>
      <c r="B38" s="193">
        <v>618.62</v>
      </c>
      <c r="C38" s="193">
        <v>26955.84</v>
      </c>
      <c r="D38" s="193">
        <v>193706.95</v>
      </c>
      <c r="E38" s="193">
        <v>274506.15999999997</v>
      </c>
      <c r="F38" s="193">
        <v>304631.21999999997</v>
      </c>
      <c r="G38" s="193">
        <v>163075.76999999999</v>
      </c>
      <c r="H38" s="193">
        <v>105043.21</v>
      </c>
      <c r="I38" s="193">
        <v>42166.54</v>
      </c>
      <c r="J38" s="193">
        <v>3631.4</v>
      </c>
      <c r="K38" s="193">
        <f t="shared" si="9"/>
        <v>1114335.71</v>
      </c>
      <c r="L38" s="194">
        <v>230051</v>
      </c>
      <c r="M38" s="172">
        <f t="shared" si="1"/>
        <v>4.843863795419276</v>
      </c>
    </row>
    <row r="39" spans="1:13" hidden="1" x14ac:dyDescent="0.25">
      <c r="A39" s="147" t="s">
        <v>66</v>
      </c>
      <c r="B39" s="193">
        <v>295.8</v>
      </c>
      <c r="C39" s="193">
        <v>11473.48</v>
      </c>
      <c r="D39" s="193">
        <v>149119.62</v>
      </c>
      <c r="E39" s="193">
        <v>406484.06</v>
      </c>
      <c r="F39" s="193">
        <v>250061.82</v>
      </c>
      <c r="G39" s="193">
        <v>203567.97</v>
      </c>
      <c r="H39" s="193">
        <v>102794.41</v>
      </c>
      <c r="I39" s="193">
        <v>39359.89</v>
      </c>
      <c r="J39" s="193">
        <v>3824.8</v>
      </c>
      <c r="K39" s="193">
        <f t="shared" si="9"/>
        <v>1166981.8499999999</v>
      </c>
      <c r="L39" s="194">
        <v>232922</v>
      </c>
      <c r="M39" s="172">
        <f t="shared" si="1"/>
        <v>5.0101830226427726</v>
      </c>
    </row>
    <row r="40" spans="1:13" hidden="1" x14ac:dyDescent="0.25">
      <c r="A40" s="147" t="s">
        <v>67</v>
      </c>
      <c r="B40" s="193">
        <v>3348.1</v>
      </c>
      <c r="C40" s="193">
        <v>38217.589999999997</v>
      </c>
      <c r="D40" s="193">
        <v>314080.05</v>
      </c>
      <c r="E40" s="193">
        <v>344979.86</v>
      </c>
      <c r="F40" s="193">
        <v>152562.16</v>
      </c>
      <c r="G40" s="193">
        <v>130730.8</v>
      </c>
      <c r="H40" s="193">
        <v>79923.08</v>
      </c>
      <c r="I40" s="193">
        <v>35828.379999999997</v>
      </c>
      <c r="J40" s="193">
        <v>3555</v>
      </c>
      <c r="K40" s="193">
        <f t="shared" si="9"/>
        <v>1103225.02</v>
      </c>
      <c r="L40" s="194">
        <v>255543</v>
      </c>
      <c r="M40" s="172">
        <f t="shared" si="1"/>
        <v>4.3171795744747463</v>
      </c>
    </row>
    <row r="41" spans="1:13" hidden="1" x14ac:dyDescent="0.25">
      <c r="A41" s="147" t="s">
        <v>68</v>
      </c>
      <c r="B41" s="193">
        <v>1947.67</v>
      </c>
      <c r="C41" s="193">
        <v>41151.67</v>
      </c>
      <c r="D41" s="193">
        <v>272583.64</v>
      </c>
      <c r="E41" s="193">
        <v>244202.29</v>
      </c>
      <c r="F41" s="193">
        <v>290317.74</v>
      </c>
      <c r="G41" s="193">
        <v>122463.88</v>
      </c>
      <c r="H41" s="193">
        <v>65093.34</v>
      </c>
      <c r="I41" s="193">
        <v>25745.68</v>
      </c>
      <c r="J41" s="193">
        <v>1703.5</v>
      </c>
      <c r="K41" s="193">
        <f t="shared" si="9"/>
        <v>1065209.4099999999</v>
      </c>
      <c r="L41" s="194">
        <v>240228</v>
      </c>
      <c r="M41" s="172">
        <f t="shared" si="1"/>
        <v>4.4341600895815638</v>
      </c>
    </row>
    <row r="42" spans="1:13" hidden="1" x14ac:dyDescent="0.25">
      <c r="A42" s="147" t="s">
        <v>69</v>
      </c>
      <c r="B42" s="193">
        <v>1209.45</v>
      </c>
      <c r="C42" s="193">
        <v>30763.09</v>
      </c>
      <c r="D42" s="193">
        <v>276035.3</v>
      </c>
      <c r="E42" s="193">
        <v>351618.62</v>
      </c>
      <c r="F42" s="193">
        <v>363475.48</v>
      </c>
      <c r="G42" s="193">
        <v>227974.04</v>
      </c>
      <c r="H42" s="193">
        <v>138237.85</v>
      </c>
      <c r="I42" s="193">
        <v>99167.73</v>
      </c>
      <c r="J42" s="193">
        <v>1171.3399999999999</v>
      </c>
      <c r="K42" s="193">
        <f t="shared" si="9"/>
        <v>1489652.9000000001</v>
      </c>
      <c r="L42" s="194">
        <v>306384</v>
      </c>
      <c r="M42" s="172">
        <f t="shared" si="1"/>
        <v>4.8620453417933058</v>
      </c>
    </row>
    <row r="43" spans="1:13" hidden="1" x14ac:dyDescent="0.25">
      <c r="A43" s="147" t="s">
        <v>70</v>
      </c>
      <c r="B43" s="193">
        <v>686.74</v>
      </c>
      <c r="C43" s="167">
        <v>25162.09</v>
      </c>
      <c r="D43" s="193">
        <v>227875.04</v>
      </c>
      <c r="E43" s="193">
        <v>345089.04</v>
      </c>
      <c r="F43" s="193">
        <v>284911.78999999998</v>
      </c>
      <c r="G43" s="193">
        <v>435022.31</v>
      </c>
      <c r="H43" s="193">
        <v>150226.84</v>
      </c>
      <c r="I43" s="193">
        <v>110621.3</v>
      </c>
      <c r="J43" s="193">
        <v>1310.5</v>
      </c>
      <c r="K43" s="193">
        <f t="shared" si="9"/>
        <v>1580905.6500000001</v>
      </c>
      <c r="L43" s="194">
        <v>309387</v>
      </c>
      <c r="M43" s="172">
        <f t="shared" si="1"/>
        <v>5.1097998623083711</v>
      </c>
    </row>
    <row r="44" spans="1:13" hidden="1" x14ac:dyDescent="0.25">
      <c r="A44" s="147" t="s">
        <v>71</v>
      </c>
      <c r="B44" s="193">
        <v>882.41</v>
      </c>
      <c r="C44" s="193">
        <v>13059.45</v>
      </c>
      <c r="D44" s="193">
        <v>188323.13</v>
      </c>
      <c r="E44" s="193">
        <v>276073.88</v>
      </c>
      <c r="F44" s="193">
        <v>226841.72</v>
      </c>
      <c r="G44" s="193">
        <v>383886.09</v>
      </c>
      <c r="H44" s="193">
        <v>111139.79</v>
      </c>
      <c r="I44" s="193">
        <v>73230.64</v>
      </c>
      <c r="J44" s="193">
        <v>1690.5</v>
      </c>
      <c r="K44" s="193">
        <f t="shared" si="9"/>
        <v>1275127.6099999999</v>
      </c>
      <c r="L44" s="194">
        <v>249887</v>
      </c>
      <c r="M44" s="172">
        <f t="shared" si="1"/>
        <v>5.1028169132447863</v>
      </c>
    </row>
    <row r="45" spans="1:13" hidden="1" x14ac:dyDescent="0.25">
      <c r="A45" s="147" t="s">
        <v>72</v>
      </c>
      <c r="B45" s="193">
        <v>1339.97</v>
      </c>
      <c r="C45" s="193">
        <v>22865.54</v>
      </c>
      <c r="D45" s="193">
        <v>207645.13</v>
      </c>
      <c r="E45" s="193">
        <v>259894.57</v>
      </c>
      <c r="F45" s="193">
        <v>373700.89</v>
      </c>
      <c r="G45" s="193">
        <v>171963.86</v>
      </c>
      <c r="H45" s="193">
        <v>128827.69</v>
      </c>
      <c r="I45" s="193">
        <v>72345.62</v>
      </c>
      <c r="J45" s="193">
        <v>3089.8</v>
      </c>
      <c r="K45" s="193">
        <f t="shared" si="9"/>
        <v>1241673.07</v>
      </c>
      <c r="L45" s="194">
        <v>249728</v>
      </c>
      <c r="M45" s="172">
        <f t="shared" si="1"/>
        <v>4.9721019268964639</v>
      </c>
    </row>
    <row r="46" spans="1:13" hidden="1" x14ac:dyDescent="0.25">
      <c r="A46" s="147" t="s">
        <v>73</v>
      </c>
      <c r="B46" s="193">
        <v>651.20000000000005</v>
      </c>
      <c r="C46" s="193">
        <v>12271.82</v>
      </c>
      <c r="D46" s="193">
        <v>108561.65</v>
      </c>
      <c r="E46" s="193">
        <v>164339.35</v>
      </c>
      <c r="F46" s="193">
        <v>340634.26</v>
      </c>
      <c r="G46" s="193">
        <v>180120.17</v>
      </c>
      <c r="H46" s="193">
        <v>125220.42</v>
      </c>
      <c r="I46" s="193">
        <v>105405.93</v>
      </c>
      <c r="J46" s="193">
        <v>6043.7</v>
      </c>
      <c r="K46" s="193">
        <f t="shared" si="9"/>
        <v>1043248.5</v>
      </c>
      <c r="L46" s="194">
        <v>191816</v>
      </c>
      <c r="M46" s="172">
        <f t="shared" si="1"/>
        <v>5.4387981190307375</v>
      </c>
    </row>
    <row r="47" spans="1:13" hidden="1" x14ac:dyDescent="0.25">
      <c r="A47" s="147" t="s">
        <v>74</v>
      </c>
      <c r="B47" s="193">
        <v>11466.71</v>
      </c>
      <c r="C47" s="193">
        <v>41196.26</v>
      </c>
      <c r="D47" s="193">
        <v>291470.5</v>
      </c>
      <c r="E47" s="193">
        <v>212928.9</v>
      </c>
      <c r="F47" s="193">
        <v>315909.48</v>
      </c>
      <c r="G47" s="193">
        <v>92980.76</v>
      </c>
      <c r="H47" s="193">
        <v>72566</v>
      </c>
      <c r="I47" s="193">
        <v>27364.66</v>
      </c>
      <c r="J47" s="193">
        <v>112.2</v>
      </c>
      <c r="K47" s="193">
        <f>SUM(B47:J47)</f>
        <v>1065995.47</v>
      </c>
      <c r="L47" s="194">
        <v>246937</v>
      </c>
      <c r="M47" s="172">
        <f t="shared" si="1"/>
        <v>4.3168721981720033</v>
      </c>
    </row>
    <row r="48" spans="1:13" x14ac:dyDescent="0.25">
      <c r="A48" s="153" t="s">
        <v>226</v>
      </c>
      <c r="B48" s="168">
        <f t="shared" ref="B48:J48" si="10">SUM(B35:B47)</f>
        <v>26566.18</v>
      </c>
      <c r="C48" s="168">
        <f t="shared" si="10"/>
        <v>337551.73</v>
      </c>
      <c r="D48" s="168">
        <f t="shared" si="10"/>
        <v>2832493.55</v>
      </c>
      <c r="E48" s="168">
        <f t="shared" si="10"/>
        <v>4292192.67</v>
      </c>
      <c r="F48" s="168">
        <f t="shared" si="10"/>
        <v>3637802.36</v>
      </c>
      <c r="G48" s="168">
        <f t="shared" si="10"/>
        <v>2600156.8399999994</v>
      </c>
      <c r="H48" s="168">
        <f t="shared" si="10"/>
        <v>1321125.3999999999</v>
      </c>
      <c r="I48" s="168">
        <f t="shared" si="10"/>
        <v>708212.30999999994</v>
      </c>
      <c r="J48" s="168">
        <f t="shared" si="10"/>
        <v>34024.879999999997</v>
      </c>
      <c r="K48" s="168">
        <f>SUM(K35:K47)</f>
        <v>15790125.92</v>
      </c>
      <c r="L48" s="171">
        <f>SUM(L35:L47)</f>
        <v>3293393</v>
      </c>
      <c r="M48" s="172">
        <f>IFERROR((K48/L48),0)</f>
        <v>4.7944857841138306</v>
      </c>
    </row>
    <row r="49" spans="1:13" hidden="1" x14ac:dyDescent="0.25">
      <c r="A49" s="25" t="s">
        <v>227</v>
      </c>
      <c r="B49" s="168">
        <f>B63</f>
        <v>11577.110000000004</v>
      </c>
      <c r="C49" s="168">
        <f t="shared" ref="C49:L49" si="11">C63</f>
        <v>351204.53</v>
      </c>
      <c r="D49" s="168">
        <f t="shared" si="11"/>
        <v>2867251.8000000007</v>
      </c>
      <c r="E49" s="168">
        <f t="shared" si="11"/>
        <v>5427426.5399999991</v>
      </c>
      <c r="F49" s="168">
        <f t="shared" si="11"/>
        <v>6021844.8200000003</v>
      </c>
      <c r="G49" s="168">
        <f t="shared" si="11"/>
        <v>1909881.9100000001</v>
      </c>
      <c r="H49" s="168">
        <f t="shared" si="11"/>
        <v>786029.42000000016</v>
      </c>
      <c r="I49" s="168">
        <f t="shared" si="11"/>
        <v>204386.61999999997</v>
      </c>
      <c r="J49" s="168">
        <f t="shared" si="11"/>
        <v>3073.2</v>
      </c>
      <c r="K49" s="168">
        <f t="shared" si="11"/>
        <v>17582675.949999999</v>
      </c>
      <c r="L49" s="171">
        <f t="shared" si="11"/>
        <v>3737313</v>
      </c>
      <c r="M49" s="172">
        <f t="shared" ref="M49:M62" si="12">IFERROR((K49/L49),0)</f>
        <v>4.7046302918701217</v>
      </c>
    </row>
    <row r="50" spans="1:13" hidden="1" x14ac:dyDescent="0.25">
      <c r="A50" s="147" t="s">
        <v>75</v>
      </c>
      <c r="B50" s="193">
        <v>1709.88</v>
      </c>
      <c r="C50" s="193">
        <v>85467.93</v>
      </c>
      <c r="D50" s="193">
        <v>320863.77</v>
      </c>
      <c r="E50" s="193">
        <v>328811.69</v>
      </c>
      <c r="F50" s="193">
        <v>418792.27</v>
      </c>
      <c r="G50" s="193">
        <v>141963.89000000001</v>
      </c>
      <c r="H50" s="193">
        <v>87710.01</v>
      </c>
      <c r="I50" s="193">
        <v>20692.75</v>
      </c>
      <c r="J50" s="193">
        <v>1342.3</v>
      </c>
      <c r="K50" s="193">
        <f t="shared" ref="K50:K61" si="13">SUM(B50:J50)</f>
        <v>1407354.4900000002</v>
      </c>
      <c r="L50" s="194">
        <v>316426</v>
      </c>
      <c r="M50" s="172">
        <f t="shared" si="12"/>
        <v>4.4476575565851109</v>
      </c>
    </row>
    <row r="51" spans="1:13" hidden="1" x14ac:dyDescent="0.25">
      <c r="A51" s="147" t="s">
        <v>76</v>
      </c>
      <c r="B51" s="193">
        <v>391.64</v>
      </c>
      <c r="C51" s="193">
        <v>8703.98</v>
      </c>
      <c r="D51" s="193">
        <v>123318.39999999999</v>
      </c>
      <c r="E51" s="193">
        <v>267222.34000000003</v>
      </c>
      <c r="F51" s="193">
        <v>406541.73</v>
      </c>
      <c r="G51" s="193">
        <v>150494.04999999999</v>
      </c>
      <c r="H51" s="193">
        <v>53352.12</v>
      </c>
      <c r="I51" s="193">
        <v>8865.14</v>
      </c>
      <c r="J51" s="193">
        <v>465.3</v>
      </c>
      <c r="K51" s="193">
        <f t="shared" si="13"/>
        <v>1019354.7</v>
      </c>
      <c r="L51" s="194">
        <v>207068</v>
      </c>
      <c r="M51" s="172">
        <f t="shared" si="12"/>
        <v>4.9228016883342667</v>
      </c>
    </row>
    <row r="52" spans="1:13" hidden="1" x14ac:dyDescent="0.25">
      <c r="A52" s="147" t="s">
        <v>77</v>
      </c>
      <c r="B52" s="193">
        <v>1695.62</v>
      </c>
      <c r="C52" s="193">
        <v>29452.62</v>
      </c>
      <c r="D52" s="193">
        <v>218879.66</v>
      </c>
      <c r="E52" s="193">
        <v>348048.27</v>
      </c>
      <c r="F52" s="193">
        <v>455073.97</v>
      </c>
      <c r="G52" s="193">
        <v>148605.07</v>
      </c>
      <c r="H52" s="193">
        <v>79549.39</v>
      </c>
      <c r="I52" s="193">
        <v>20066.099999999999</v>
      </c>
      <c r="J52" s="193">
        <v>28.2</v>
      </c>
      <c r="K52" s="193">
        <f t="shared" si="13"/>
        <v>1301398.9000000001</v>
      </c>
      <c r="L52" s="194">
        <v>275327</v>
      </c>
      <c r="M52" s="172">
        <f t="shared" si="12"/>
        <v>4.7267391138537089</v>
      </c>
    </row>
    <row r="53" spans="1:13" hidden="1" x14ac:dyDescent="0.25">
      <c r="A53" s="147" t="s">
        <v>78</v>
      </c>
      <c r="B53" s="193">
        <v>606.11</v>
      </c>
      <c r="C53" s="193">
        <v>7454.5</v>
      </c>
      <c r="D53" s="193">
        <v>62248.51</v>
      </c>
      <c r="E53" s="193">
        <v>197111.52</v>
      </c>
      <c r="F53" s="193">
        <v>425629.23</v>
      </c>
      <c r="G53" s="193">
        <v>168539.19</v>
      </c>
      <c r="H53" s="193">
        <v>81513.210000000006</v>
      </c>
      <c r="I53" s="193">
        <v>28691.43</v>
      </c>
      <c r="J53" s="193">
        <v>194.8</v>
      </c>
      <c r="K53" s="193">
        <f t="shared" si="13"/>
        <v>971988.50000000012</v>
      </c>
      <c r="L53" s="194">
        <v>184835</v>
      </c>
      <c r="M53" s="172">
        <f t="shared" si="12"/>
        <v>5.2586820677901915</v>
      </c>
    </row>
    <row r="54" spans="1:13" hidden="1" x14ac:dyDescent="0.25">
      <c r="A54" s="147" t="s">
        <v>122</v>
      </c>
      <c r="B54" s="193">
        <v>851.38</v>
      </c>
      <c r="C54" s="193">
        <v>17052.560000000001</v>
      </c>
      <c r="D54" s="193">
        <v>157733.65</v>
      </c>
      <c r="E54" s="193">
        <v>263576.39</v>
      </c>
      <c r="F54" s="193">
        <v>424471.94</v>
      </c>
      <c r="G54" s="193">
        <v>127971.16</v>
      </c>
      <c r="H54" s="193">
        <v>56012.72</v>
      </c>
      <c r="I54" s="193">
        <v>19032.099999999999</v>
      </c>
      <c r="J54" s="193">
        <v>9.1</v>
      </c>
      <c r="K54" s="193">
        <f t="shared" si="13"/>
        <v>1066711</v>
      </c>
      <c r="L54" s="194">
        <v>222342</v>
      </c>
      <c r="M54" s="172">
        <f t="shared" si="12"/>
        <v>4.7976135862769969</v>
      </c>
    </row>
    <row r="55" spans="1:13" hidden="1" x14ac:dyDescent="0.25">
      <c r="A55" s="147" t="s">
        <v>123</v>
      </c>
      <c r="B55" s="193">
        <v>530.42999999999995</v>
      </c>
      <c r="C55" s="193">
        <v>16366.61</v>
      </c>
      <c r="D55" s="193">
        <v>119341.54</v>
      </c>
      <c r="E55" s="193">
        <v>173463.39</v>
      </c>
      <c r="F55" s="193">
        <v>320884.17</v>
      </c>
      <c r="G55" s="193">
        <v>119342</v>
      </c>
      <c r="H55" s="193">
        <v>68943.259999999995</v>
      </c>
      <c r="I55" s="193">
        <v>28024.94</v>
      </c>
      <c r="J55" s="193">
        <v>9.1</v>
      </c>
      <c r="K55" s="193">
        <f t="shared" si="13"/>
        <v>846905.43999999983</v>
      </c>
      <c r="L55" s="194">
        <v>174214</v>
      </c>
      <c r="M55" s="172">
        <f t="shared" si="12"/>
        <v>4.8612938110599595</v>
      </c>
    </row>
    <row r="56" spans="1:13" hidden="1" x14ac:dyDescent="0.25">
      <c r="A56" s="147" t="s">
        <v>124</v>
      </c>
      <c r="B56" s="193">
        <v>980.93</v>
      </c>
      <c r="C56" s="193">
        <v>17607.95</v>
      </c>
      <c r="D56" s="193">
        <v>169132.39</v>
      </c>
      <c r="E56" s="193">
        <v>188730.94</v>
      </c>
      <c r="F56" s="193">
        <v>344427.89</v>
      </c>
      <c r="G56" s="193">
        <v>70766.34</v>
      </c>
      <c r="H56" s="193">
        <v>45248</v>
      </c>
      <c r="I56" s="193">
        <v>15077.86</v>
      </c>
      <c r="J56" s="193">
        <v>36.5</v>
      </c>
      <c r="K56" s="193">
        <f t="shared" si="13"/>
        <v>852008.8</v>
      </c>
      <c r="L56" s="194">
        <v>183359</v>
      </c>
      <c r="M56" s="172">
        <f t="shared" si="12"/>
        <v>4.6466701934456456</v>
      </c>
    </row>
    <row r="57" spans="1:13" hidden="1" x14ac:dyDescent="0.25">
      <c r="A57" s="147" t="s">
        <v>125</v>
      </c>
      <c r="B57" s="193">
        <v>2410.25</v>
      </c>
      <c r="C57" s="193">
        <v>47348.73</v>
      </c>
      <c r="D57" s="193">
        <v>278441.59000000003</v>
      </c>
      <c r="E57" s="193">
        <v>228991.47</v>
      </c>
      <c r="F57" s="193">
        <v>312295.59999999998</v>
      </c>
      <c r="G57" s="193">
        <v>61250.42</v>
      </c>
      <c r="H57" s="193">
        <v>41552.68</v>
      </c>
      <c r="I57" s="193">
        <v>13815.55</v>
      </c>
      <c r="J57" s="193">
        <v>27.7</v>
      </c>
      <c r="K57" s="193">
        <f t="shared" si="13"/>
        <v>986133.99000000011</v>
      </c>
      <c r="L57" s="194">
        <v>229853</v>
      </c>
      <c r="M57" s="172">
        <f t="shared" si="12"/>
        <v>4.2902811362044444</v>
      </c>
    </row>
    <row r="58" spans="1:13" hidden="1" x14ac:dyDescent="0.25">
      <c r="A58" s="147" t="s">
        <v>126</v>
      </c>
      <c r="B58" s="193">
        <v>424.61</v>
      </c>
      <c r="C58" s="167">
        <v>16826.169999999998</v>
      </c>
      <c r="D58" s="193">
        <v>160380.25</v>
      </c>
      <c r="E58" s="193">
        <v>451693.72</v>
      </c>
      <c r="F58" s="193">
        <v>592421.01</v>
      </c>
      <c r="G58" s="193">
        <v>204783.81</v>
      </c>
      <c r="H58" s="193">
        <v>68452.600000000006</v>
      </c>
      <c r="I58" s="193">
        <v>15875.18</v>
      </c>
      <c r="J58" s="193">
        <v>416.9</v>
      </c>
      <c r="K58" s="193">
        <f t="shared" si="13"/>
        <v>1511274.25</v>
      </c>
      <c r="L58" s="194">
        <v>305452</v>
      </c>
      <c r="M58" s="172">
        <f t="shared" si="12"/>
        <v>4.947665263281956</v>
      </c>
    </row>
    <row r="59" spans="1:13" hidden="1" x14ac:dyDescent="0.25">
      <c r="A59" s="147" t="s">
        <v>127</v>
      </c>
      <c r="B59" s="193">
        <v>384.54</v>
      </c>
      <c r="C59" s="193">
        <v>17417.77</v>
      </c>
      <c r="D59" s="193">
        <v>192538.07</v>
      </c>
      <c r="E59" s="193">
        <v>507007.49</v>
      </c>
      <c r="F59" s="193">
        <v>561463.61</v>
      </c>
      <c r="G59" s="193">
        <v>178108.59</v>
      </c>
      <c r="H59" s="193">
        <v>76923.42</v>
      </c>
      <c r="I59" s="193">
        <v>15123.95</v>
      </c>
      <c r="J59" s="193">
        <v>129.1</v>
      </c>
      <c r="K59" s="193">
        <f t="shared" si="13"/>
        <v>1549096.54</v>
      </c>
      <c r="L59" s="194">
        <v>317447</v>
      </c>
      <c r="M59" s="172">
        <f t="shared" si="12"/>
        <v>4.879858811077125</v>
      </c>
    </row>
    <row r="60" spans="1:13" hidden="1" x14ac:dyDescent="0.25">
      <c r="A60" s="147" t="s">
        <v>128</v>
      </c>
      <c r="B60" s="193">
        <v>513.12</v>
      </c>
      <c r="C60" s="193">
        <v>24744.1</v>
      </c>
      <c r="D60" s="193">
        <v>326314.73</v>
      </c>
      <c r="E60" s="193">
        <v>569525.56000000006</v>
      </c>
      <c r="F60" s="193">
        <v>536689.42000000004</v>
      </c>
      <c r="G60" s="193">
        <v>167898.53</v>
      </c>
      <c r="H60" s="193">
        <v>48274.51</v>
      </c>
      <c r="I60" s="193">
        <v>6678.11</v>
      </c>
      <c r="J60" s="193">
        <v>0</v>
      </c>
      <c r="K60" s="193">
        <f t="shared" si="13"/>
        <v>1680638.0800000003</v>
      </c>
      <c r="L60" s="194">
        <v>365641</v>
      </c>
      <c r="M60" s="172">
        <f t="shared" si="12"/>
        <v>4.5964158286406622</v>
      </c>
    </row>
    <row r="61" spans="1:13" hidden="1" x14ac:dyDescent="0.25">
      <c r="A61" s="147" t="s">
        <v>120</v>
      </c>
      <c r="B61" s="193">
        <v>725.5</v>
      </c>
      <c r="C61" s="193">
        <v>33670.39</v>
      </c>
      <c r="D61" s="193">
        <v>503614.73</v>
      </c>
      <c r="E61" s="193">
        <v>1124805.24</v>
      </c>
      <c r="F61" s="193">
        <v>673667.72</v>
      </c>
      <c r="G61" s="193">
        <v>168616.08</v>
      </c>
      <c r="H61" s="193">
        <v>37910.67</v>
      </c>
      <c r="I61" s="193">
        <v>6908.05</v>
      </c>
      <c r="J61" s="193">
        <v>99.3</v>
      </c>
      <c r="K61" s="193">
        <f t="shared" si="13"/>
        <v>2550017.6799999997</v>
      </c>
      <c r="L61" s="194">
        <v>565673</v>
      </c>
      <c r="M61" s="172">
        <f t="shared" si="12"/>
        <v>4.5079359983594758</v>
      </c>
    </row>
    <row r="62" spans="1:13" hidden="1" x14ac:dyDescent="0.25">
      <c r="A62" s="147" t="s">
        <v>121</v>
      </c>
      <c r="B62" s="193">
        <v>353.1</v>
      </c>
      <c r="C62" s="193">
        <v>29091.22</v>
      </c>
      <c r="D62" s="193">
        <v>234444.51</v>
      </c>
      <c r="E62" s="193">
        <v>778438.52</v>
      </c>
      <c r="F62" s="193">
        <v>549486.26</v>
      </c>
      <c r="G62" s="193">
        <v>201542.78</v>
      </c>
      <c r="H62" s="193">
        <v>40586.83</v>
      </c>
      <c r="I62" s="193">
        <v>5535.46</v>
      </c>
      <c r="J62" s="193">
        <v>314.89999999999998</v>
      </c>
      <c r="K62" s="193">
        <f>SUM(B62:J62)</f>
        <v>1839793.58</v>
      </c>
      <c r="L62" s="194">
        <v>389676</v>
      </c>
      <c r="M62" s="172">
        <f t="shared" si="12"/>
        <v>4.7213417813773493</v>
      </c>
    </row>
    <row r="63" spans="1:13" x14ac:dyDescent="0.25">
      <c r="A63" s="153" t="s">
        <v>227</v>
      </c>
      <c r="B63" s="168">
        <f t="shared" ref="B63:J63" si="14">SUM(B50:B62)</f>
        <v>11577.110000000004</v>
      </c>
      <c r="C63" s="168">
        <f t="shared" si="14"/>
        <v>351204.53</v>
      </c>
      <c r="D63" s="168">
        <f t="shared" si="14"/>
        <v>2867251.8000000007</v>
      </c>
      <c r="E63" s="168">
        <f t="shared" si="14"/>
        <v>5427426.5399999991</v>
      </c>
      <c r="F63" s="168">
        <f t="shared" si="14"/>
        <v>6021844.8200000003</v>
      </c>
      <c r="G63" s="168">
        <f t="shared" si="14"/>
        <v>1909881.9100000001</v>
      </c>
      <c r="H63" s="168">
        <f t="shared" si="14"/>
        <v>786029.42000000016</v>
      </c>
      <c r="I63" s="168">
        <f t="shared" si="14"/>
        <v>204386.61999999997</v>
      </c>
      <c r="J63" s="168">
        <f t="shared" si="14"/>
        <v>3073.2</v>
      </c>
      <c r="K63" s="168">
        <f>SUM(K50:K62)</f>
        <v>17582675.949999999</v>
      </c>
      <c r="L63" s="171">
        <f>SUM(L50:L62)</f>
        <v>3737313</v>
      </c>
      <c r="M63" s="172">
        <f>IFERROR((K63/L63),0)</f>
        <v>4.7046302918701217</v>
      </c>
    </row>
    <row r="64" spans="1:13" ht="15.75" thickBot="1" x14ac:dyDescent="0.3">
      <c r="A64" s="29" t="s">
        <v>223</v>
      </c>
      <c r="B64" s="195">
        <f>B48+B63+B33+B18</f>
        <v>57971.970000000008</v>
      </c>
      <c r="C64" s="195">
        <f t="shared" ref="C64:J64" si="15">C48+C63+C33+C18</f>
        <v>1212572.8900000001</v>
      </c>
      <c r="D64" s="195">
        <f>D48+D63+D33+D18</f>
        <v>10970551.629999999</v>
      </c>
      <c r="E64" s="195">
        <f t="shared" si="15"/>
        <v>27236249.069999997</v>
      </c>
      <c r="F64" s="195">
        <f t="shared" si="15"/>
        <v>25079911.359999999</v>
      </c>
      <c r="G64" s="195">
        <f t="shared" si="15"/>
        <v>10627577.41</v>
      </c>
      <c r="H64" s="195">
        <f t="shared" si="15"/>
        <v>3935520.8930000002</v>
      </c>
      <c r="I64" s="195">
        <f t="shared" si="15"/>
        <v>1272029.3599999999</v>
      </c>
      <c r="J64" s="195">
        <f t="shared" si="15"/>
        <v>69917.48</v>
      </c>
      <c r="K64" s="195">
        <f>K48+K63+K33+K18</f>
        <v>80462302.062999994</v>
      </c>
      <c r="L64" s="196">
        <f>L48+L63+L33+L18</f>
        <v>16692765</v>
      </c>
      <c r="M64" s="197">
        <f>IFERROR((K64/L64),0)</f>
        <v>4.8201901879646654</v>
      </c>
    </row>
  </sheetData>
  <mergeCells count="1">
    <mergeCell ref="A1:M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0D260C-7FAF-41A0-8614-1B3E5854353F}">
  <dimension ref="A1:M65"/>
  <sheetViews>
    <sheetView workbookViewId="0">
      <selection sqref="A1:M64"/>
    </sheetView>
  </sheetViews>
  <sheetFormatPr defaultRowHeight="15" x14ac:dyDescent="0.25"/>
  <cols>
    <col min="1" max="1" width="12" bestFit="1" customWidth="1"/>
    <col min="2" max="2" width="11" bestFit="1" customWidth="1"/>
    <col min="3" max="3" width="12.5703125" bestFit="1" customWidth="1"/>
    <col min="4" max="7" width="13.7109375" bestFit="1" customWidth="1"/>
    <col min="8" max="9" width="12.5703125" bestFit="1" customWidth="1"/>
    <col min="10" max="10" width="11" bestFit="1" customWidth="1"/>
    <col min="11" max="11" width="13.7109375" bestFit="1" customWidth="1"/>
    <col min="12" max="12" width="12.7109375" bestFit="1" customWidth="1"/>
    <col min="13" max="13" width="13.5703125" bestFit="1" customWidth="1"/>
  </cols>
  <sheetData>
    <row r="1" spans="1:13" ht="24" thickBot="1" x14ac:dyDescent="0.4">
      <c r="A1" s="203" t="s">
        <v>221</v>
      </c>
      <c r="B1" s="204"/>
      <c r="C1" s="204"/>
      <c r="D1" s="204"/>
      <c r="E1" s="204"/>
      <c r="F1" s="204"/>
      <c r="G1" s="204"/>
      <c r="H1" s="204"/>
      <c r="I1" s="204"/>
      <c r="J1" s="204"/>
      <c r="K1" s="204"/>
      <c r="L1" s="204"/>
      <c r="M1" s="205"/>
    </row>
    <row r="2" spans="1:13" x14ac:dyDescent="0.25">
      <c r="A2" s="148" t="s">
        <v>14</v>
      </c>
      <c r="B2" s="191" t="s">
        <v>132</v>
      </c>
      <c r="C2" s="149" t="s">
        <v>30</v>
      </c>
      <c r="D2" s="149" t="s">
        <v>31</v>
      </c>
      <c r="E2" s="149" t="s">
        <v>133</v>
      </c>
      <c r="F2" s="149" t="s">
        <v>134</v>
      </c>
      <c r="G2" s="149" t="s">
        <v>135</v>
      </c>
      <c r="H2" s="149" t="s">
        <v>136</v>
      </c>
      <c r="I2" s="149" t="s">
        <v>137</v>
      </c>
      <c r="J2" s="149" t="s">
        <v>138</v>
      </c>
      <c r="K2" s="149" t="s">
        <v>139</v>
      </c>
      <c r="L2" s="149" t="s">
        <v>25</v>
      </c>
      <c r="M2" s="150" t="s">
        <v>39</v>
      </c>
    </row>
    <row r="3" spans="1:13" x14ac:dyDescent="0.25">
      <c r="A3" s="25" t="s">
        <v>216</v>
      </c>
      <c r="B3" s="179">
        <f>B64</f>
        <v>50982.29</v>
      </c>
      <c r="C3" s="179">
        <f t="shared" ref="C3:L3" si="0">C64</f>
        <v>1341891.73</v>
      </c>
      <c r="D3" s="179">
        <f t="shared" si="0"/>
        <v>11806146.300000001</v>
      </c>
      <c r="E3" s="179">
        <f t="shared" si="0"/>
        <v>32110370.579999998</v>
      </c>
      <c r="F3" s="179">
        <f t="shared" si="0"/>
        <v>25797429.609999999</v>
      </c>
      <c r="G3" s="179">
        <f t="shared" si="0"/>
        <v>12096267.869999999</v>
      </c>
      <c r="H3" s="179">
        <f t="shared" si="0"/>
        <v>4216985.1500000004</v>
      </c>
      <c r="I3" s="179">
        <f t="shared" si="0"/>
        <v>1345963.24</v>
      </c>
      <c r="J3" s="179">
        <f t="shared" si="0"/>
        <v>314775.24</v>
      </c>
      <c r="K3" s="179">
        <f t="shared" si="0"/>
        <v>89080812.00999999</v>
      </c>
      <c r="L3" s="180">
        <f t="shared" si="0"/>
        <v>18521631</v>
      </c>
      <c r="M3" s="200">
        <f t="shared" ref="M3:M47" si="1">IFERROR((K3/L3),0)</f>
        <v>4.8095554873110249</v>
      </c>
    </row>
    <row r="4" spans="1:13" x14ac:dyDescent="0.25">
      <c r="A4" s="25" t="s">
        <v>217</v>
      </c>
      <c r="B4" s="155">
        <f>B18</f>
        <v>11804.779999999999</v>
      </c>
      <c r="C4" s="155">
        <f t="shared" ref="C4:L4" si="2">C18</f>
        <v>304640.35000000009</v>
      </c>
      <c r="D4" s="155">
        <f t="shared" si="2"/>
        <v>3548762.9099999992</v>
      </c>
      <c r="E4" s="155">
        <f t="shared" si="2"/>
        <v>9805023.0099999998</v>
      </c>
      <c r="F4" s="155">
        <f t="shared" si="2"/>
        <v>8672118.3500000015</v>
      </c>
      <c r="G4" s="155">
        <f t="shared" si="2"/>
        <v>3181769.0100000002</v>
      </c>
      <c r="H4" s="155">
        <f t="shared" si="2"/>
        <v>941029.46</v>
      </c>
      <c r="I4" s="155">
        <f t="shared" si="2"/>
        <v>331360.87999999995</v>
      </c>
      <c r="J4" s="155">
        <f t="shared" si="2"/>
        <v>3660.9</v>
      </c>
      <c r="K4" s="155">
        <f t="shared" si="2"/>
        <v>26800169.649999995</v>
      </c>
      <c r="L4" s="155">
        <f t="shared" si="2"/>
        <v>5639484</v>
      </c>
      <c r="M4" s="172">
        <f t="shared" si="1"/>
        <v>4.752237908645542</v>
      </c>
    </row>
    <row r="5" spans="1:13" x14ac:dyDescent="0.25">
      <c r="A5" s="170" t="s">
        <v>190</v>
      </c>
      <c r="B5" s="177">
        <v>76.41</v>
      </c>
      <c r="C5" s="177">
        <v>6187.48</v>
      </c>
      <c r="D5" s="177">
        <v>77416.81</v>
      </c>
      <c r="E5" s="177">
        <v>113195.65</v>
      </c>
      <c r="F5" s="177">
        <v>231821.62</v>
      </c>
      <c r="G5" s="177">
        <v>68570.73</v>
      </c>
      <c r="H5" s="177">
        <v>35344.160000000003</v>
      </c>
      <c r="I5" s="177">
        <v>5559.12</v>
      </c>
      <c r="J5" s="177">
        <v>0</v>
      </c>
      <c r="K5" s="177">
        <f t="shared" ref="K5:K16" si="3">SUM(B5:J5)</f>
        <v>538171.98</v>
      </c>
      <c r="L5" s="177">
        <v>109128</v>
      </c>
      <c r="M5" s="172">
        <f t="shared" si="1"/>
        <v>4.931566417418078</v>
      </c>
    </row>
    <row r="6" spans="1:13" x14ac:dyDescent="0.25">
      <c r="A6" s="170" t="s">
        <v>191</v>
      </c>
      <c r="B6" s="177">
        <v>4816.83</v>
      </c>
      <c r="C6" s="177">
        <v>5776.09</v>
      </c>
      <c r="D6" s="177">
        <v>167651.66</v>
      </c>
      <c r="E6" s="177">
        <v>353899.67</v>
      </c>
      <c r="F6" s="177">
        <v>231886.65</v>
      </c>
      <c r="G6" s="177">
        <v>42439.44</v>
      </c>
      <c r="H6" s="177">
        <v>39236.85</v>
      </c>
      <c r="I6" s="177">
        <v>37398.35</v>
      </c>
      <c r="J6" s="177">
        <v>9.6999999999999993</v>
      </c>
      <c r="K6" s="177">
        <f t="shared" si="3"/>
        <v>883115.24</v>
      </c>
      <c r="L6" s="177">
        <v>190102</v>
      </c>
      <c r="M6" s="172">
        <f t="shared" si="1"/>
        <v>4.6454810575375323</v>
      </c>
    </row>
    <row r="7" spans="1:13" x14ac:dyDescent="0.25">
      <c r="A7" s="170" t="s">
        <v>192</v>
      </c>
      <c r="B7" s="177">
        <v>583.09</v>
      </c>
      <c r="C7" s="177">
        <v>33420.6</v>
      </c>
      <c r="D7" s="177">
        <v>369982</v>
      </c>
      <c r="E7" s="177">
        <v>880987.96</v>
      </c>
      <c r="F7" s="177">
        <v>571302.93000000005</v>
      </c>
      <c r="G7" s="177">
        <v>431945.1</v>
      </c>
      <c r="H7" s="177">
        <v>156038.15</v>
      </c>
      <c r="I7" s="177">
        <v>149809.12</v>
      </c>
      <c r="J7" s="177">
        <v>110.2</v>
      </c>
      <c r="K7" s="177">
        <f t="shared" si="3"/>
        <v>2594179.1500000004</v>
      </c>
      <c r="L7" s="177">
        <v>526867</v>
      </c>
      <c r="M7" s="172">
        <f t="shared" si="1"/>
        <v>4.9237837063243672</v>
      </c>
    </row>
    <row r="8" spans="1:13" x14ac:dyDescent="0.25">
      <c r="A8" s="170" t="s">
        <v>193</v>
      </c>
      <c r="B8" s="177">
        <v>926.98</v>
      </c>
      <c r="C8" s="177">
        <v>27513.279999999999</v>
      </c>
      <c r="D8" s="177">
        <v>333944.90999999997</v>
      </c>
      <c r="E8" s="177">
        <v>975167.99</v>
      </c>
      <c r="F8" s="177">
        <v>772111.9</v>
      </c>
      <c r="G8" s="177">
        <v>256038.5</v>
      </c>
      <c r="H8" s="177">
        <v>135164.95000000001</v>
      </c>
      <c r="I8" s="177">
        <v>46208.65</v>
      </c>
      <c r="J8" s="177">
        <v>79.3</v>
      </c>
      <c r="K8" s="177">
        <f t="shared" si="3"/>
        <v>2547156.46</v>
      </c>
      <c r="L8" s="177">
        <v>530330</v>
      </c>
      <c r="M8" s="172">
        <f t="shared" si="1"/>
        <v>4.8029650594912603</v>
      </c>
    </row>
    <row r="9" spans="1:13" x14ac:dyDescent="0.25">
      <c r="A9" s="170" t="s">
        <v>194</v>
      </c>
      <c r="B9" s="177">
        <v>1072.6099999999999</v>
      </c>
      <c r="C9" s="177">
        <v>35272.81</v>
      </c>
      <c r="D9" s="177">
        <v>363932.65</v>
      </c>
      <c r="E9" s="177">
        <v>887219.92</v>
      </c>
      <c r="F9" s="177">
        <v>840474.23</v>
      </c>
      <c r="G9" s="177">
        <v>250905.02</v>
      </c>
      <c r="H9" s="177">
        <v>99776.11</v>
      </c>
      <c r="I9" s="177">
        <v>36317.79</v>
      </c>
      <c r="J9" s="177">
        <v>92.6</v>
      </c>
      <c r="K9" s="177">
        <f t="shared" si="3"/>
        <v>2515063.7399999998</v>
      </c>
      <c r="L9" s="177">
        <v>531295</v>
      </c>
      <c r="M9" s="172">
        <f t="shared" si="1"/>
        <v>4.7338366444254127</v>
      </c>
    </row>
    <row r="10" spans="1:13" x14ac:dyDescent="0.25">
      <c r="A10" s="170" t="s">
        <v>195</v>
      </c>
      <c r="B10" s="177">
        <v>1087.5999999999999</v>
      </c>
      <c r="C10" s="177">
        <v>50087.43</v>
      </c>
      <c r="D10" s="177">
        <v>670236.99</v>
      </c>
      <c r="E10" s="177">
        <v>1078734.3700000001</v>
      </c>
      <c r="F10" s="177">
        <v>264570.09999999998</v>
      </c>
      <c r="G10" s="177">
        <v>52798.92</v>
      </c>
      <c r="H10" s="177">
        <v>6680.93</v>
      </c>
      <c r="I10" s="177">
        <v>277.99</v>
      </c>
      <c r="J10" s="177">
        <v>37.6</v>
      </c>
      <c r="K10" s="177">
        <f t="shared" si="3"/>
        <v>2124511.9300000006</v>
      </c>
      <c r="L10" s="177">
        <v>522306</v>
      </c>
      <c r="M10" s="172">
        <f t="shared" si="1"/>
        <v>4.0675617932782711</v>
      </c>
    </row>
    <row r="11" spans="1:13" x14ac:dyDescent="0.25">
      <c r="A11" s="170" t="s">
        <v>196</v>
      </c>
      <c r="B11" s="177">
        <v>549.16999999999996</v>
      </c>
      <c r="C11" s="177">
        <v>23857.4</v>
      </c>
      <c r="D11" s="177">
        <v>276458.99</v>
      </c>
      <c r="E11" s="177">
        <v>894243.33</v>
      </c>
      <c r="F11" s="177">
        <v>327279.27</v>
      </c>
      <c r="G11" s="177">
        <v>71710.97</v>
      </c>
      <c r="H11" s="177">
        <v>6548.29</v>
      </c>
      <c r="I11" s="177">
        <v>363.45</v>
      </c>
      <c r="J11" s="177">
        <v>0</v>
      </c>
      <c r="K11" s="177">
        <f t="shared" si="3"/>
        <v>1601010.8699999999</v>
      </c>
      <c r="L11" s="177">
        <v>364010</v>
      </c>
      <c r="M11" s="172">
        <f t="shared" si="1"/>
        <v>4.3982606796516572</v>
      </c>
    </row>
    <row r="12" spans="1:13" x14ac:dyDescent="0.25">
      <c r="A12" s="170" t="s">
        <v>197</v>
      </c>
      <c r="B12" s="177">
        <v>637.01</v>
      </c>
      <c r="C12" s="177">
        <v>40566.19</v>
      </c>
      <c r="D12" s="177">
        <v>431370.9</v>
      </c>
      <c r="E12" s="177">
        <v>1032155.07</v>
      </c>
      <c r="F12" s="177">
        <v>644351.31999999995</v>
      </c>
      <c r="G12" s="177">
        <v>152538.82999999999</v>
      </c>
      <c r="H12" s="177">
        <v>29810.14</v>
      </c>
      <c r="I12" s="177">
        <v>3414.13</v>
      </c>
      <c r="J12" s="177">
        <v>33.4</v>
      </c>
      <c r="K12" s="177">
        <f t="shared" si="3"/>
        <v>2334876.9899999998</v>
      </c>
      <c r="L12" s="177">
        <v>522771</v>
      </c>
      <c r="M12" s="172">
        <f t="shared" si="1"/>
        <v>4.4663475785764701</v>
      </c>
    </row>
    <row r="13" spans="1:13" x14ac:dyDescent="0.25">
      <c r="A13" s="170" t="s">
        <v>198</v>
      </c>
      <c r="B13" s="177">
        <v>386.41</v>
      </c>
      <c r="C13" s="177">
        <v>15887.98</v>
      </c>
      <c r="D13" s="177">
        <v>197130.99</v>
      </c>
      <c r="E13" s="177">
        <v>714041.14</v>
      </c>
      <c r="F13" s="177">
        <v>994241.29</v>
      </c>
      <c r="G13" s="177">
        <v>407741.34</v>
      </c>
      <c r="H13" s="177">
        <v>121081.51</v>
      </c>
      <c r="I13" s="177">
        <v>16376.48</v>
      </c>
      <c r="J13" s="177">
        <v>642.79999999999995</v>
      </c>
      <c r="K13" s="177">
        <f t="shared" si="3"/>
        <v>2467529.9399999995</v>
      </c>
      <c r="L13" s="177">
        <v>510977</v>
      </c>
      <c r="M13" s="172">
        <f t="shared" si="1"/>
        <v>4.8290430684747054</v>
      </c>
    </row>
    <row r="14" spans="1:13" x14ac:dyDescent="0.25">
      <c r="A14" s="170" t="s">
        <v>199</v>
      </c>
      <c r="B14" s="177">
        <v>548.6</v>
      </c>
      <c r="C14" s="177">
        <v>27984.71</v>
      </c>
      <c r="D14" s="177">
        <v>289855.61</v>
      </c>
      <c r="E14" s="177">
        <v>803126.29</v>
      </c>
      <c r="F14" s="177">
        <v>1018447.13</v>
      </c>
      <c r="G14" s="177">
        <v>355265.59</v>
      </c>
      <c r="H14" s="177">
        <v>82339.58</v>
      </c>
      <c r="I14" s="177">
        <v>7914.11</v>
      </c>
      <c r="J14" s="177">
        <v>177.2</v>
      </c>
      <c r="K14" s="177">
        <f t="shared" si="3"/>
        <v>2585658.8199999998</v>
      </c>
      <c r="L14" s="177">
        <v>531073</v>
      </c>
      <c r="M14" s="172">
        <f t="shared" si="1"/>
        <v>4.8687446358598532</v>
      </c>
    </row>
    <row r="15" spans="1:13" x14ac:dyDescent="0.25">
      <c r="A15" s="170" t="s">
        <v>200</v>
      </c>
      <c r="B15" s="177">
        <v>573.9</v>
      </c>
      <c r="C15" s="177">
        <v>14872.15</v>
      </c>
      <c r="D15" s="177">
        <v>158379.46</v>
      </c>
      <c r="E15" s="177">
        <v>836202.7</v>
      </c>
      <c r="F15" s="177">
        <v>1036874.72</v>
      </c>
      <c r="G15" s="177">
        <v>336897.93</v>
      </c>
      <c r="H15" s="177">
        <v>51880.08</v>
      </c>
      <c r="I15" s="177">
        <v>4496.93</v>
      </c>
      <c r="J15" s="177">
        <v>255.6</v>
      </c>
      <c r="K15" s="177">
        <f t="shared" si="3"/>
        <v>2440433.4700000002</v>
      </c>
      <c r="L15" s="177">
        <v>491197</v>
      </c>
      <c r="M15" s="172">
        <f t="shared" si="1"/>
        <v>4.9683395256892862</v>
      </c>
    </row>
    <row r="16" spans="1:13" x14ac:dyDescent="0.25">
      <c r="A16" s="170" t="s">
        <v>189</v>
      </c>
      <c r="B16" s="177">
        <v>306.55</v>
      </c>
      <c r="C16" s="177">
        <v>14820.77</v>
      </c>
      <c r="D16" s="177">
        <v>116955.46</v>
      </c>
      <c r="E16" s="177">
        <v>702742.26</v>
      </c>
      <c r="F16" s="177">
        <v>1067880.23</v>
      </c>
      <c r="G16" s="177">
        <v>461069.64</v>
      </c>
      <c r="H16" s="177">
        <v>113058.15</v>
      </c>
      <c r="I16" s="177">
        <v>15090.03</v>
      </c>
      <c r="J16" s="177">
        <v>1261.9000000000001</v>
      </c>
      <c r="K16" s="177">
        <f t="shared" si="3"/>
        <v>2493184.9899999998</v>
      </c>
      <c r="L16" s="177">
        <v>481522</v>
      </c>
      <c r="M16" s="172">
        <f t="shared" si="1"/>
        <v>5.1777177159091377</v>
      </c>
    </row>
    <row r="17" spans="1:13" x14ac:dyDescent="0.25">
      <c r="A17" s="170" t="s">
        <v>188</v>
      </c>
      <c r="B17" s="177">
        <v>239.62</v>
      </c>
      <c r="C17" s="177">
        <v>8393.4599999999991</v>
      </c>
      <c r="D17" s="177">
        <v>95446.48</v>
      </c>
      <c r="E17" s="177">
        <v>533306.66</v>
      </c>
      <c r="F17" s="177">
        <v>670876.96</v>
      </c>
      <c r="G17" s="177">
        <v>293847</v>
      </c>
      <c r="H17" s="177">
        <v>64070.559999999998</v>
      </c>
      <c r="I17" s="177">
        <v>8134.73</v>
      </c>
      <c r="J17" s="177">
        <v>960.6</v>
      </c>
      <c r="K17" s="177">
        <f>SUM(B17:J17)</f>
        <v>1675276.07</v>
      </c>
      <c r="L17" s="178">
        <v>327906</v>
      </c>
      <c r="M17" s="172">
        <f t="shared" si="1"/>
        <v>5.1090131623087105</v>
      </c>
    </row>
    <row r="18" spans="1:13" x14ac:dyDescent="0.25">
      <c r="A18" s="25" t="s">
        <v>217</v>
      </c>
      <c r="B18" s="155">
        <f t="shared" ref="B18:L18" si="4">SUM(B5:B17)</f>
        <v>11804.779999999999</v>
      </c>
      <c r="C18" s="155">
        <f t="shared" si="4"/>
        <v>304640.35000000009</v>
      </c>
      <c r="D18" s="155">
        <f t="shared" si="4"/>
        <v>3548762.9099999992</v>
      </c>
      <c r="E18" s="155">
        <f t="shared" si="4"/>
        <v>9805023.0099999998</v>
      </c>
      <c r="F18" s="155">
        <f t="shared" si="4"/>
        <v>8672118.3500000015</v>
      </c>
      <c r="G18" s="155">
        <f t="shared" si="4"/>
        <v>3181769.0100000002</v>
      </c>
      <c r="H18" s="155">
        <f t="shared" si="4"/>
        <v>941029.46</v>
      </c>
      <c r="I18" s="155">
        <f t="shared" si="4"/>
        <v>331360.87999999995</v>
      </c>
      <c r="J18" s="155">
        <f t="shared" si="4"/>
        <v>3660.9</v>
      </c>
      <c r="K18" s="155">
        <f t="shared" si="4"/>
        <v>26800169.649999995</v>
      </c>
      <c r="L18" s="156">
        <f t="shared" si="4"/>
        <v>5639484</v>
      </c>
      <c r="M18" s="172">
        <f>IFERROR((K18/L18),0)</f>
        <v>4.752237908645542</v>
      </c>
    </row>
    <row r="19" spans="1:13" hidden="1" x14ac:dyDescent="0.25">
      <c r="A19" s="25" t="s">
        <v>218</v>
      </c>
      <c r="B19" s="155">
        <f>B33</f>
        <v>4545.3500000000004</v>
      </c>
      <c r="C19" s="155">
        <f t="shared" ref="C19:L19" si="5">C33</f>
        <v>182987.95</v>
      </c>
      <c r="D19" s="155">
        <f t="shared" si="5"/>
        <v>1887771.34</v>
      </c>
      <c r="E19" s="155">
        <f t="shared" si="5"/>
        <v>8658791.5000000019</v>
      </c>
      <c r="F19" s="155">
        <f t="shared" si="5"/>
        <v>6978456.209999999</v>
      </c>
      <c r="G19" s="155">
        <f t="shared" si="5"/>
        <v>3638212.5200000005</v>
      </c>
      <c r="H19" s="155">
        <f t="shared" si="5"/>
        <v>1140544.58</v>
      </c>
      <c r="I19" s="155">
        <f t="shared" si="5"/>
        <v>321323.34000000003</v>
      </c>
      <c r="J19" s="155">
        <f t="shared" si="5"/>
        <v>93009.9</v>
      </c>
      <c r="K19" s="155">
        <f>SUM(B19:J19)</f>
        <v>22905642.690000001</v>
      </c>
      <c r="L19" s="156">
        <f t="shared" si="5"/>
        <v>4563516</v>
      </c>
      <c r="M19" s="172">
        <f t="shared" si="1"/>
        <v>5.0192971143302669</v>
      </c>
    </row>
    <row r="20" spans="1:13" hidden="1" x14ac:dyDescent="0.25">
      <c r="A20" s="170" t="s">
        <v>187</v>
      </c>
      <c r="B20" s="177">
        <v>214.13</v>
      </c>
      <c r="C20" s="177">
        <v>5155.76</v>
      </c>
      <c r="D20" s="177">
        <v>57854.35</v>
      </c>
      <c r="E20" s="177">
        <v>634960.43000000005</v>
      </c>
      <c r="F20" s="177">
        <v>490647.47</v>
      </c>
      <c r="G20" s="177">
        <v>208160.41</v>
      </c>
      <c r="H20" s="177">
        <v>31701.32</v>
      </c>
      <c r="I20" s="177">
        <v>1983.23</v>
      </c>
      <c r="J20" s="177">
        <v>147.30000000000001</v>
      </c>
      <c r="K20" s="177">
        <f t="shared" ref="K20:K31" si="6">SUM(B20:J20)</f>
        <v>1430824.4000000001</v>
      </c>
      <c r="L20" s="178">
        <v>286608</v>
      </c>
      <c r="M20" s="172">
        <f t="shared" si="1"/>
        <v>4.9922695807514099</v>
      </c>
    </row>
    <row r="21" spans="1:13" hidden="1" x14ac:dyDescent="0.25">
      <c r="A21" s="170" t="s">
        <v>177</v>
      </c>
      <c r="B21" s="177">
        <v>294.41000000000003</v>
      </c>
      <c r="C21" s="177">
        <v>3243.96</v>
      </c>
      <c r="D21" s="177">
        <v>27048.44</v>
      </c>
      <c r="E21" s="177">
        <v>602258.59</v>
      </c>
      <c r="F21" s="177">
        <v>653973.39</v>
      </c>
      <c r="G21" s="177">
        <v>407833.08</v>
      </c>
      <c r="H21" s="177">
        <v>145599.70000000001</v>
      </c>
      <c r="I21" s="177">
        <v>30841.63</v>
      </c>
      <c r="J21" s="177">
        <v>7111.1</v>
      </c>
      <c r="K21" s="177">
        <f>SUM(B21:J21)</f>
        <v>1878204.3</v>
      </c>
      <c r="L21" s="178">
        <v>343659</v>
      </c>
      <c r="M21" s="172">
        <f t="shared" si="1"/>
        <v>5.4653138721814356</v>
      </c>
    </row>
    <row r="22" spans="1:13" hidden="1" x14ac:dyDescent="0.25">
      <c r="A22" s="170" t="s">
        <v>178</v>
      </c>
      <c r="B22" s="177">
        <v>548.65</v>
      </c>
      <c r="C22" s="177">
        <v>12172.12</v>
      </c>
      <c r="D22" s="177">
        <v>108952.61</v>
      </c>
      <c r="E22" s="177">
        <v>810251.38</v>
      </c>
      <c r="F22" s="177">
        <v>679713.47</v>
      </c>
      <c r="G22" s="177">
        <v>314948.36</v>
      </c>
      <c r="H22" s="177">
        <v>122238.47</v>
      </c>
      <c r="I22" s="177">
        <v>56346.83</v>
      </c>
      <c r="J22" s="177">
        <v>21967.4</v>
      </c>
      <c r="K22" s="177">
        <f t="shared" si="6"/>
        <v>2127139.2899999996</v>
      </c>
      <c r="L22" s="178">
        <v>414492</v>
      </c>
      <c r="M22" s="172">
        <f t="shared" si="1"/>
        <v>5.1319188066355919</v>
      </c>
    </row>
    <row r="23" spans="1:13" hidden="1" x14ac:dyDescent="0.25">
      <c r="A23" s="170" t="s">
        <v>179</v>
      </c>
      <c r="B23" s="177">
        <v>786.71</v>
      </c>
      <c r="C23" s="177">
        <v>24607.33</v>
      </c>
      <c r="D23" s="177">
        <v>272591.53000000003</v>
      </c>
      <c r="E23" s="177">
        <v>1087653.73</v>
      </c>
      <c r="F23" s="177">
        <v>694802.55</v>
      </c>
      <c r="G23" s="177">
        <v>267636.44</v>
      </c>
      <c r="H23" s="177">
        <v>53776.54</v>
      </c>
      <c r="I23" s="177">
        <v>8336.85</v>
      </c>
      <c r="J23" s="177">
        <v>1553.3</v>
      </c>
      <c r="K23" s="177">
        <f t="shared" si="6"/>
        <v>2411744.98</v>
      </c>
      <c r="L23" s="178">
        <v>511202</v>
      </c>
      <c r="M23" s="172">
        <f t="shared" si="1"/>
        <v>4.7177925360229418</v>
      </c>
    </row>
    <row r="24" spans="1:13" hidden="1" x14ac:dyDescent="0.25">
      <c r="A24" s="170" t="s">
        <v>180</v>
      </c>
      <c r="B24" s="177">
        <v>191.64</v>
      </c>
      <c r="C24" s="177">
        <v>12437.83</v>
      </c>
      <c r="D24" s="177">
        <v>156810.31</v>
      </c>
      <c r="E24" s="177">
        <v>922276.43</v>
      </c>
      <c r="F24" s="177">
        <v>752803.09</v>
      </c>
      <c r="G24" s="177">
        <v>430032.57</v>
      </c>
      <c r="H24" s="177">
        <v>131816.78</v>
      </c>
      <c r="I24" s="177">
        <v>39125.42</v>
      </c>
      <c r="J24" s="177">
        <v>11730.8</v>
      </c>
      <c r="K24" s="177">
        <f t="shared" si="6"/>
        <v>2457224.8699999992</v>
      </c>
      <c r="L24" s="178">
        <v>477279</v>
      </c>
      <c r="M24" s="172">
        <f t="shared" si="1"/>
        <v>5.1484034914588728</v>
      </c>
    </row>
    <row r="25" spans="1:13" hidden="1" x14ac:dyDescent="0.25">
      <c r="A25" s="170" t="s">
        <v>181</v>
      </c>
      <c r="B25" s="177">
        <v>125.51</v>
      </c>
      <c r="C25" s="177">
        <v>16867.150000000001</v>
      </c>
      <c r="D25" s="177">
        <v>156752.37</v>
      </c>
      <c r="E25" s="177">
        <v>563956.86</v>
      </c>
      <c r="F25" s="177">
        <v>900408.31</v>
      </c>
      <c r="G25" s="177">
        <v>428273.99</v>
      </c>
      <c r="H25" s="177">
        <v>120664.48</v>
      </c>
      <c r="I25" s="177">
        <v>20701.78</v>
      </c>
      <c r="J25" s="177">
        <v>1834.8</v>
      </c>
      <c r="K25" s="177">
        <f t="shared" si="6"/>
        <v>2209585.25</v>
      </c>
      <c r="L25" s="178">
        <v>428887</v>
      </c>
      <c r="M25" s="172">
        <f t="shared" si="1"/>
        <v>5.1519053969926807</v>
      </c>
    </row>
    <row r="26" spans="1:13" hidden="1" x14ac:dyDescent="0.25">
      <c r="A26" s="170" t="s">
        <v>182</v>
      </c>
      <c r="B26" s="177">
        <v>167.57</v>
      </c>
      <c r="C26" s="177">
        <v>8796.2999999999993</v>
      </c>
      <c r="D26" s="177">
        <v>95898.26</v>
      </c>
      <c r="E26" s="177">
        <v>734936.46</v>
      </c>
      <c r="F26" s="177">
        <v>576979.06000000006</v>
      </c>
      <c r="G26" s="177">
        <v>330858.95</v>
      </c>
      <c r="H26" s="177">
        <v>88070.85</v>
      </c>
      <c r="I26" s="177">
        <v>13287.28</v>
      </c>
      <c r="J26" s="177">
        <v>686.5</v>
      </c>
      <c r="K26" s="177">
        <f t="shared" si="6"/>
        <v>1849681.23</v>
      </c>
      <c r="L26" s="178">
        <v>358669</v>
      </c>
      <c r="M26" s="172">
        <f t="shared" si="1"/>
        <v>5.1570702514017102</v>
      </c>
    </row>
    <row r="27" spans="1:13" hidden="1" x14ac:dyDescent="0.25">
      <c r="A27" s="170" t="s">
        <v>183</v>
      </c>
      <c r="B27" s="177">
        <v>156.85</v>
      </c>
      <c r="C27" s="177">
        <v>8834.82</v>
      </c>
      <c r="D27" s="177">
        <v>97630.52</v>
      </c>
      <c r="E27" s="177">
        <v>629666.07999999996</v>
      </c>
      <c r="F27" s="177">
        <v>633986.24</v>
      </c>
      <c r="G27" s="177">
        <v>390184.92</v>
      </c>
      <c r="H27" s="177">
        <v>119708.06</v>
      </c>
      <c r="I27" s="177">
        <v>31316.34</v>
      </c>
      <c r="J27" s="177">
        <v>6625</v>
      </c>
      <c r="K27" s="177">
        <f t="shared" si="6"/>
        <v>1918108.83</v>
      </c>
      <c r="L27" s="178">
        <v>363544</v>
      </c>
      <c r="M27" s="172">
        <f t="shared" si="1"/>
        <v>5.2761394219131663</v>
      </c>
    </row>
    <row r="28" spans="1:13" hidden="1" x14ac:dyDescent="0.25">
      <c r="A28" s="170" t="s">
        <v>184</v>
      </c>
      <c r="B28" s="177">
        <v>96.4</v>
      </c>
      <c r="C28" s="177">
        <v>5554.85</v>
      </c>
      <c r="D28" s="177">
        <v>65333.63</v>
      </c>
      <c r="E28" s="177">
        <v>364616.61</v>
      </c>
      <c r="F28" s="177">
        <v>204960.01</v>
      </c>
      <c r="G28" s="177">
        <v>95777.07</v>
      </c>
      <c r="H28" s="177">
        <v>31708.81</v>
      </c>
      <c r="I28" s="177">
        <v>12745.88</v>
      </c>
      <c r="J28" s="177">
        <v>4405</v>
      </c>
      <c r="K28" s="177">
        <f t="shared" si="6"/>
        <v>785198.26000000013</v>
      </c>
      <c r="L28" s="178">
        <v>159507</v>
      </c>
      <c r="M28" s="172">
        <f t="shared" si="1"/>
        <v>4.9226570620725116</v>
      </c>
    </row>
    <row r="29" spans="1:13" hidden="1" x14ac:dyDescent="0.25">
      <c r="A29" s="170" t="s">
        <v>185</v>
      </c>
      <c r="B29" s="177">
        <v>148.97</v>
      </c>
      <c r="C29" s="177">
        <v>1289.49</v>
      </c>
      <c r="D29" s="177">
        <v>96.77</v>
      </c>
      <c r="E29" s="177">
        <v>180591.49</v>
      </c>
      <c r="F29" s="177">
        <v>42318.04</v>
      </c>
      <c r="G29" s="177">
        <v>22728.66</v>
      </c>
      <c r="H29" s="177">
        <v>2458.56</v>
      </c>
      <c r="I29" s="177">
        <v>139.15</v>
      </c>
      <c r="J29" s="177">
        <v>0</v>
      </c>
      <c r="K29" s="177">
        <f t="shared" si="6"/>
        <v>249771.13</v>
      </c>
      <c r="L29" s="178">
        <v>54094</v>
      </c>
      <c r="M29" s="172">
        <f t="shared" si="1"/>
        <v>4.6173536806300142</v>
      </c>
    </row>
    <row r="30" spans="1:13" hidden="1" x14ac:dyDescent="0.25">
      <c r="A30" s="170" t="s">
        <v>186</v>
      </c>
      <c r="B30" s="177">
        <v>931.94</v>
      </c>
      <c r="C30" s="177">
        <v>14095.95</v>
      </c>
      <c r="D30" s="177">
        <v>273033.40000000002</v>
      </c>
      <c r="E30" s="177">
        <v>767601.29</v>
      </c>
      <c r="F30" s="177">
        <v>507474.89</v>
      </c>
      <c r="G30" s="177">
        <v>227056.52</v>
      </c>
      <c r="H30" s="177">
        <v>64531.12</v>
      </c>
      <c r="I30" s="177">
        <v>23874.2</v>
      </c>
      <c r="J30" s="177">
        <v>8096.3</v>
      </c>
      <c r="K30" s="177">
        <f t="shared" si="6"/>
        <v>1886695.6100000003</v>
      </c>
      <c r="L30" s="178">
        <v>398655</v>
      </c>
      <c r="M30" s="172">
        <f t="shared" si="1"/>
        <v>4.7326525692641512</v>
      </c>
    </row>
    <row r="31" spans="1:13" hidden="1" x14ac:dyDescent="0.25">
      <c r="A31" s="170" t="s">
        <v>176</v>
      </c>
      <c r="B31" s="177">
        <v>612.29999999999995</v>
      </c>
      <c r="C31" s="177">
        <v>60301</v>
      </c>
      <c r="D31" s="177">
        <v>376714.82</v>
      </c>
      <c r="E31" s="177">
        <v>660149.52</v>
      </c>
      <c r="F31" s="177">
        <v>423329.92</v>
      </c>
      <c r="G31" s="177">
        <v>255644.04</v>
      </c>
      <c r="H31" s="177">
        <v>103548.9</v>
      </c>
      <c r="I31" s="177">
        <v>30626.04</v>
      </c>
      <c r="J31" s="177">
        <v>10204.799999999999</v>
      </c>
      <c r="K31" s="177">
        <f t="shared" si="6"/>
        <v>1921131.34</v>
      </c>
      <c r="L31" s="178">
        <v>411414</v>
      </c>
      <c r="M31" s="172">
        <f t="shared" si="1"/>
        <v>4.6695818324121205</v>
      </c>
    </row>
    <row r="32" spans="1:13" hidden="1" x14ac:dyDescent="0.25">
      <c r="A32" s="170" t="s">
        <v>175</v>
      </c>
      <c r="B32" s="177">
        <v>270.27</v>
      </c>
      <c r="C32" s="177">
        <v>9631.39</v>
      </c>
      <c r="D32" s="177">
        <v>199054.33</v>
      </c>
      <c r="E32" s="177">
        <v>699872.63</v>
      </c>
      <c r="F32" s="177">
        <v>417059.77</v>
      </c>
      <c r="G32" s="177">
        <v>259077.51</v>
      </c>
      <c r="H32" s="177">
        <v>124720.99</v>
      </c>
      <c r="I32" s="177">
        <v>51998.71</v>
      </c>
      <c r="J32" s="177">
        <v>18647.599999999999</v>
      </c>
      <c r="K32" s="177">
        <f>SUM(B32:J32)</f>
        <v>1780333.2000000002</v>
      </c>
      <c r="L32" s="178">
        <v>355506</v>
      </c>
      <c r="M32" s="172">
        <f t="shared" si="1"/>
        <v>5.007885098985672</v>
      </c>
    </row>
    <row r="33" spans="1:13" x14ac:dyDescent="0.25">
      <c r="A33" s="25" t="s">
        <v>218</v>
      </c>
      <c r="B33" s="155">
        <f>SUM(B20:B32)</f>
        <v>4545.3500000000004</v>
      </c>
      <c r="C33" s="155">
        <f t="shared" ref="C33:J33" si="7">SUM(C20:C32)</f>
        <v>182987.95</v>
      </c>
      <c r="D33" s="155">
        <f t="shared" si="7"/>
        <v>1887771.34</v>
      </c>
      <c r="E33" s="155">
        <f t="shared" si="7"/>
        <v>8658791.5000000019</v>
      </c>
      <c r="F33" s="155">
        <f t="shared" si="7"/>
        <v>6978456.209999999</v>
      </c>
      <c r="G33" s="155">
        <f t="shared" si="7"/>
        <v>3638212.5200000005</v>
      </c>
      <c r="H33" s="155">
        <f t="shared" si="7"/>
        <v>1140544.58</v>
      </c>
      <c r="I33" s="155">
        <f t="shared" si="7"/>
        <v>321323.34000000003</v>
      </c>
      <c r="J33" s="155">
        <f t="shared" si="7"/>
        <v>93009.9</v>
      </c>
      <c r="K33" s="155">
        <f>SUM(K20:K32)</f>
        <v>22905642.689999998</v>
      </c>
      <c r="L33" s="171">
        <f>SUM(L20:L32)</f>
        <v>4563516</v>
      </c>
      <c r="M33" s="172">
        <f t="shared" si="1"/>
        <v>5.019297114330266</v>
      </c>
    </row>
    <row r="34" spans="1:13" hidden="1" x14ac:dyDescent="0.25">
      <c r="A34" s="25" t="s">
        <v>219</v>
      </c>
      <c r="B34" s="168">
        <f>B48</f>
        <v>13266.02</v>
      </c>
      <c r="C34" s="168">
        <f t="shared" ref="C34:L34" si="8">C48</f>
        <v>381211.98000000004</v>
      </c>
      <c r="D34" s="168">
        <f t="shared" si="8"/>
        <v>3098083.7900000005</v>
      </c>
      <c r="E34" s="168">
        <f t="shared" si="8"/>
        <v>6435144.4299999997</v>
      </c>
      <c r="F34" s="168">
        <f t="shared" si="8"/>
        <v>4138637.42</v>
      </c>
      <c r="G34" s="168">
        <f t="shared" si="8"/>
        <v>2611073.2400000002</v>
      </c>
      <c r="H34" s="168">
        <f t="shared" si="8"/>
        <v>1199251.8900000001</v>
      </c>
      <c r="I34" s="168">
        <f t="shared" si="8"/>
        <v>419496.93999999994</v>
      </c>
      <c r="J34" s="168">
        <f t="shared" si="8"/>
        <v>127053.37999999999</v>
      </c>
      <c r="K34" s="168">
        <f t="shared" si="8"/>
        <v>18423219.09</v>
      </c>
      <c r="L34" s="171">
        <f t="shared" si="8"/>
        <v>3891750</v>
      </c>
      <c r="M34" s="172">
        <f t="shared" si="1"/>
        <v>4.7339163846598575</v>
      </c>
    </row>
    <row r="35" spans="1:13" hidden="1" x14ac:dyDescent="0.25">
      <c r="A35" s="147" t="s">
        <v>62</v>
      </c>
      <c r="B35" s="193">
        <v>126.36</v>
      </c>
      <c r="C35" s="193">
        <v>8229.93</v>
      </c>
      <c r="D35" s="193">
        <v>171182.24</v>
      </c>
      <c r="E35" s="193">
        <v>495700.91</v>
      </c>
      <c r="F35" s="193">
        <v>287818.52</v>
      </c>
      <c r="G35" s="193">
        <v>193702.59</v>
      </c>
      <c r="H35" s="193">
        <v>124742.41</v>
      </c>
      <c r="I35" s="193">
        <v>69488.09</v>
      </c>
      <c r="J35" s="193">
        <v>41239.78</v>
      </c>
      <c r="K35" s="193">
        <f t="shared" ref="K35:K46" si="9">SUM(B35:J35)</f>
        <v>1392230.83</v>
      </c>
      <c r="L35" s="194">
        <v>272945</v>
      </c>
      <c r="M35" s="172">
        <f t="shared" si="1"/>
        <v>5.100774258550258</v>
      </c>
    </row>
    <row r="36" spans="1:13" hidden="1" x14ac:dyDescent="0.25">
      <c r="A36" s="147" t="s">
        <v>63</v>
      </c>
      <c r="B36" s="193">
        <v>390.23</v>
      </c>
      <c r="C36" s="193">
        <v>20301.27</v>
      </c>
      <c r="D36" s="193">
        <v>172658.38</v>
      </c>
      <c r="E36" s="193">
        <v>629169.41</v>
      </c>
      <c r="F36" s="193">
        <v>331334.36</v>
      </c>
      <c r="G36" s="193">
        <v>204184.3</v>
      </c>
      <c r="H36" s="193">
        <v>97883.63</v>
      </c>
      <c r="I36" s="193">
        <v>32179.3</v>
      </c>
      <c r="J36" s="193">
        <v>8998.5</v>
      </c>
      <c r="K36" s="193">
        <f t="shared" si="9"/>
        <v>1497099.3800000001</v>
      </c>
      <c r="L36" s="194">
        <v>306534</v>
      </c>
      <c r="M36" s="172">
        <f t="shared" si="1"/>
        <v>4.8839586473278658</v>
      </c>
    </row>
    <row r="37" spans="1:13" hidden="1" x14ac:dyDescent="0.25">
      <c r="A37" s="147" t="s">
        <v>64</v>
      </c>
      <c r="B37" s="193">
        <v>905.33</v>
      </c>
      <c r="C37" s="193">
        <v>19656.72</v>
      </c>
      <c r="D37" s="193">
        <v>139030.29999999999</v>
      </c>
      <c r="E37" s="193">
        <v>521712.23</v>
      </c>
      <c r="F37" s="193">
        <v>333414.65000000002</v>
      </c>
      <c r="G37" s="193">
        <v>241486.94</v>
      </c>
      <c r="H37" s="193">
        <v>145119.4</v>
      </c>
      <c r="I37" s="193">
        <v>65631.67</v>
      </c>
      <c r="J37" s="193">
        <v>22942.7</v>
      </c>
      <c r="K37" s="193">
        <f>SUM(B37:J37)</f>
        <v>1489899.9399999997</v>
      </c>
      <c r="L37" s="194">
        <v>296193</v>
      </c>
      <c r="M37" s="172">
        <f t="shared" si="1"/>
        <v>5.0301659391005176</v>
      </c>
    </row>
    <row r="38" spans="1:13" hidden="1" x14ac:dyDescent="0.25">
      <c r="A38" s="147" t="s">
        <v>65</v>
      </c>
      <c r="B38" s="193">
        <v>1218.01</v>
      </c>
      <c r="C38" s="193">
        <v>26206.959999999999</v>
      </c>
      <c r="D38" s="193">
        <v>266177.93</v>
      </c>
      <c r="E38" s="193">
        <v>517193.73</v>
      </c>
      <c r="F38" s="193">
        <v>301963.77</v>
      </c>
      <c r="G38" s="193">
        <v>209386.92</v>
      </c>
      <c r="H38" s="193">
        <v>93733.01</v>
      </c>
      <c r="I38" s="193">
        <v>32236.94</v>
      </c>
      <c r="J38" s="193">
        <v>12815.1</v>
      </c>
      <c r="K38" s="193">
        <f t="shared" si="9"/>
        <v>1460932.3699999999</v>
      </c>
      <c r="L38" s="194">
        <v>315513</v>
      </c>
      <c r="M38" s="172">
        <f t="shared" si="1"/>
        <v>4.6303397007413318</v>
      </c>
    </row>
    <row r="39" spans="1:13" hidden="1" x14ac:dyDescent="0.25">
      <c r="A39" s="147" t="s">
        <v>66</v>
      </c>
      <c r="B39" s="193">
        <v>816.82</v>
      </c>
      <c r="C39" s="193">
        <v>28826.99</v>
      </c>
      <c r="D39" s="193">
        <v>201443.23</v>
      </c>
      <c r="E39" s="193">
        <v>449702.63</v>
      </c>
      <c r="F39" s="193">
        <v>247211.12</v>
      </c>
      <c r="G39" s="193">
        <v>194146.02</v>
      </c>
      <c r="H39" s="193">
        <v>91700.35</v>
      </c>
      <c r="I39" s="193">
        <v>27041.23</v>
      </c>
      <c r="J39" s="193">
        <v>3683.9</v>
      </c>
      <c r="K39" s="193">
        <f t="shared" si="9"/>
        <v>1244572.29</v>
      </c>
      <c r="L39" s="194">
        <v>265281</v>
      </c>
      <c r="M39" s="172">
        <f t="shared" si="1"/>
        <v>4.6915244212740452</v>
      </c>
    </row>
    <row r="40" spans="1:13" hidden="1" x14ac:dyDescent="0.25">
      <c r="A40" s="147" t="s">
        <v>67</v>
      </c>
      <c r="B40" s="193">
        <v>639.79999999999995</v>
      </c>
      <c r="C40" s="193">
        <v>13671.03</v>
      </c>
      <c r="D40" s="193">
        <v>151844.6</v>
      </c>
      <c r="E40" s="193">
        <v>412140.11</v>
      </c>
      <c r="F40" s="193">
        <v>247137.85</v>
      </c>
      <c r="G40" s="193">
        <v>188888.57</v>
      </c>
      <c r="H40" s="193">
        <v>92927.59</v>
      </c>
      <c r="I40" s="193">
        <v>30314.03</v>
      </c>
      <c r="J40" s="193">
        <v>3037.5</v>
      </c>
      <c r="K40" s="193">
        <f t="shared" si="9"/>
        <v>1140601.08</v>
      </c>
      <c r="L40" s="194">
        <v>234346</v>
      </c>
      <c r="M40" s="172">
        <f t="shared" si="1"/>
        <v>4.8671668387768516</v>
      </c>
    </row>
    <row r="41" spans="1:13" hidden="1" x14ac:dyDescent="0.25">
      <c r="A41" s="147" t="s">
        <v>68</v>
      </c>
      <c r="B41" s="193">
        <v>1252.4100000000001</v>
      </c>
      <c r="C41" s="193">
        <v>45059.44</v>
      </c>
      <c r="D41" s="193">
        <v>268625.01</v>
      </c>
      <c r="E41" s="193">
        <v>389356.38</v>
      </c>
      <c r="F41" s="193">
        <v>264640.26</v>
      </c>
      <c r="G41" s="193">
        <v>142110.85</v>
      </c>
      <c r="H41" s="193">
        <v>57527.4</v>
      </c>
      <c r="I41" s="193">
        <v>14714.42</v>
      </c>
      <c r="J41" s="193">
        <v>1697.3</v>
      </c>
      <c r="K41" s="193">
        <f t="shared" si="9"/>
        <v>1184983.47</v>
      </c>
      <c r="L41" s="194">
        <v>266554</v>
      </c>
      <c r="M41" s="172">
        <f t="shared" si="1"/>
        <v>4.4455662642466445</v>
      </c>
    </row>
    <row r="42" spans="1:13" hidden="1" x14ac:dyDescent="0.25">
      <c r="A42" s="147" t="s">
        <v>69</v>
      </c>
      <c r="B42" s="193">
        <v>459.75</v>
      </c>
      <c r="C42" s="193">
        <v>24410.03</v>
      </c>
      <c r="D42" s="193">
        <v>271242.59999999998</v>
      </c>
      <c r="E42" s="193">
        <v>472778.65</v>
      </c>
      <c r="F42" s="193">
        <v>250592.14</v>
      </c>
      <c r="G42" s="193">
        <v>169971.15</v>
      </c>
      <c r="H42" s="193">
        <v>75019.37</v>
      </c>
      <c r="I42" s="193">
        <v>22819.49</v>
      </c>
      <c r="J42" s="193">
        <v>4353.8999999999996</v>
      </c>
      <c r="K42" s="193">
        <f t="shared" si="9"/>
        <v>1291647.0799999998</v>
      </c>
      <c r="L42" s="194">
        <v>279887</v>
      </c>
      <c r="M42" s="172">
        <f t="shared" si="1"/>
        <v>4.6148877225451699</v>
      </c>
    </row>
    <row r="43" spans="1:13" hidden="1" x14ac:dyDescent="0.25">
      <c r="A43" s="147" t="s">
        <v>70</v>
      </c>
      <c r="B43" s="193">
        <v>1064.68</v>
      </c>
      <c r="C43" s="167">
        <v>30684.52</v>
      </c>
      <c r="D43" s="193">
        <v>288310.98</v>
      </c>
      <c r="E43" s="193">
        <v>567154.80000000005</v>
      </c>
      <c r="F43" s="193">
        <v>382929.39</v>
      </c>
      <c r="G43" s="193">
        <v>253215.07</v>
      </c>
      <c r="H43" s="193">
        <v>118596.67</v>
      </c>
      <c r="I43" s="193">
        <v>37302.78</v>
      </c>
      <c r="J43" s="193">
        <v>8035</v>
      </c>
      <c r="K43" s="193">
        <f t="shared" si="9"/>
        <v>1687293.8900000001</v>
      </c>
      <c r="L43" s="194">
        <v>355125</v>
      </c>
      <c r="M43" s="172">
        <f t="shared" si="1"/>
        <v>4.7512675536782822</v>
      </c>
    </row>
    <row r="44" spans="1:13" hidden="1" x14ac:dyDescent="0.25">
      <c r="A44" s="147" t="s">
        <v>71</v>
      </c>
      <c r="B44" s="193">
        <v>1876.69</v>
      </c>
      <c r="C44" s="193">
        <v>28606.86</v>
      </c>
      <c r="D44" s="193">
        <v>286438.81</v>
      </c>
      <c r="E44" s="193">
        <v>530078.94999999995</v>
      </c>
      <c r="F44" s="193">
        <v>363001.5</v>
      </c>
      <c r="G44" s="193">
        <v>220625.37</v>
      </c>
      <c r="H44" s="193">
        <v>85665.23</v>
      </c>
      <c r="I44" s="193">
        <v>23202.25</v>
      </c>
      <c r="J44" s="193">
        <v>4633.8999999999996</v>
      </c>
      <c r="K44" s="193">
        <f t="shared" si="9"/>
        <v>1544129.56</v>
      </c>
      <c r="L44" s="194">
        <v>330624</v>
      </c>
      <c r="M44" s="172">
        <f t="shared" si="1"/>
        <v>4.6703492789392183</v>
      </c>
    </row>
    <row r="45" spans="1:13" hidden="1" x14ac:dyDescent="0.25">
      <c r="A45" s="147" t="s">
        <v>72</v>
      </c>
      <c r="B45" s="193">
        <v>1750.89</v>
      </c>
      <c r="C45" s="193">
        <v>27351.64</v>
      </c>
      <c r="D45" s="193">
        <v>277338.2</v>
      </c>
      <c r="E45" s="193">
        <v>470478.58</v>
      </c>
      <c r="F45" s="193">
        <v>340795.02</v>
      </c>
      <c r="G45" s="193">
        <v>207591.04000000001</v>
      </c>
      <c r="H45" s="193">
        <v>79750.009999999995</v>
      </c>
      <c r="I45" s="193">
        <v>22596.92</v>
      </c>
      <c r="J45" s="193">
        <v>4633.8999999999996</v>
      </c>
      <c r="K45" s="193">
        <f t="shared" si="9"/>
        <v>1432286.2</v>
      </c>
      <c r="L45" s="194">
        <v>307700</v>
      </c>
      <c r="M45" s="172">
        <f t="shared" si="1"/>
        <v>4.654813779655508</v>
      </c>
    </row>
    <row r="46" spans="1:13" hidden="1" x14ac:dyDescent="0.25">
      <c r="A46" s="147" t="s">
        <v>73</v>
      </c>
      <c r="B46" s="193">
        <v>1740.43</v>
      </c>
      <c r="C46" s="193">
        <v>48118.46</v>
      </c>
      <c r="D46" s="193">
        <v>268822.09999999998</v>
      </c>
      <c r="E46" s="193">
        <v>431367.36</v>
      </c>
      <c r="F46" s="193">
        <v>373922.48</v>
      </c>
      <c r="G46" s="193">
        <v>198584.26</v>
      </c>
      <c r="H46" s="193">
        <v>84172.82</v>
      </c>
      <c r="I46" s="193">
        <v>27305.23</v>
      </c>
      <c r="J46" s="193">
        <v>6595.3</v>
      </c>
      <c r="K46" s="193">
        <f t="shared" si="9"/>
        <v>1440628.4400000002</v>
      </c>
      <c r="L46" s="194">
        <v>307439</v>
      </c>
      <c r="M46" s="172">
        <f t="shared" si="1"/>
        <v>4.6859000972550655</v>
      </c>
    </row>
    <row r="47" spans="1:13" hidden="1" x14ac:dyDescent="0.25">
      <c r="A47" s="147" t="s">
        <v>74</v>
      </c>
      <c r="B47" s="193">
        <v>1024.6199999999999</v>
      </c>
      <c r="C47" s="193">
        <v>60088.13</v>
      </c>
      <c r="D47" s="193">
        <v>334969.40999999997</v>
      </c>
      <c r="E47" s="193">
        <v>548310.68999999994</v>
      </c>
      <c r="F47" s="193">
        <v>413876.36</v>
      </c>
      <c r="G47" s="193">
        <v>187180.16</v>
      </c>
      <c r="H47" s="193">
        <v>52414</v>
      </c>
      <c r="I47" s="193">
        <v>14664.59</v>
      </c>
      <c r="J47" s="193">
        <v>4386.6000000000004</v>
      </c>
      <c r="K47" s="193">
        <f>SUM(B47:J47)</f>
        <v>1616914.56</v>
      </c>
      <c r="L47" s="194">
        <v>353609</v>
      </c>
      <c r="M47" s="172">
        <f t="shared" si="1"/>
        <v>4.572605787748615</v>
      </c>
    </row>
    <row r="48" spans="1:13" x14ac:dyDescent="0.25">
      <c r="A48" s="153" t="s">
        <v>219</v>
      </c>
      <c r="B48" s="168">
        <f t="shared" ref="B48:J48" si="10">SUM(B35:B47)</f>
        <v>13266.02</v>
      </c>
      <c r="C48" s="168">
        <f t="shared" si="10"/>
        <v>381211.98000000004</v>
      </c>
      <c r="D48" s="168">
        <f t="shared" si="10"/>
        <v>3098083.7900000005</v>
      </c>
      <c r="E48" s="168">
        <f t="shared" si="10"/>
        <v>6435144.4299999997</v>
      </c>
      <c r="F48" s="168">
        <f t="shared" si="10"/>
        <v>4138637.42</v>
      </c>
      <c r="G48" s="168">
        <f t="shared" si="10"/>
        <v>2611073.2400000002</v>
      </c>
      <c r="H48" s="168">
        <f t="shared" si="10"/>
        <v>1199251.8900000001</v>
      </c>
      <c r="I48" s="168">
        <f t="shared" si="10"/>
        <v>419496.93999999994</v>
      </c>
      <c r="J48" s="168">
        <f t="shared" si="10"/>
        <v>127053.37999999999</v>
      </c>
      <c r="K48" s="168">
        <f>SUM(K35:K47)</f>
        <v>18423219.09</v>
      </c>
      <c r="L48" s="171">
        <f>SUM(L35:L47)</f>
        <v>3891750</v>
      </c>
      <c r="M48" s="172">
        <f>IFERROR((K48/L48),0)</f>
        <v>4.7339163846598575</v>
      </c>
    </row>
    <row r="49" spans="1:13" hidden="1" x14ac:dyDescent="0.25">
      <c r="A49" s="25" t="s">
        <v>220</v>
      </c>
      <c r="B49" s="168">
        <f>B63</f>
        <v>21366.14</v>
      </c>
      <c r="C49" s="168">
        <f t="shared" ref="C49:L49" si="11">C63</f>
        <v>473051.4499999999</v>
      </c>
      <c r="D49" s="168">
        <f t="shared" si="11"/>
        <v>3271528.2600000007</v>
      </c>
      <c r="E49" s="168">
        <f t="shared" si="11"/>
        <v>7211411.6400000006</v>
      </c>
      <c r="F49" s="168">
        <f t="shared" si="11"/>
        <v>6008217.6299999999</v>
      </c>
      <c r="G49" s="168">
        <f t="shared" si="11"/>
        <v>2665213.1</v>
      </c>
      <c r="H49" s="168">
        <f t="shared" si="11"/>
        <v>936159.22</v>
      </c>
      <c r="I49" s="168">
        <f t="shared" si="11"/>
        <v>273782.08</v>
      </c>
      <c r="J49" s="168">
        <f t="shared" si="11"/>
        <v>91051.06</v>
      </c>
      <c r="K49" s="168">
        <f t="shared" si="11"/>
        <v>20951780.580000002</v>
      </c>
      <c r="L49" s="171">
        <f t="shared" si="11"/>
        <v>4426881</v>
      </c>
      <c r="M49" s="172">
        <f t="shared" ref="M49:M62" si="12">IFERROR((K49/L49),0)</f>
        <v>4.7328538038406727</v>
      </c>
    </row>
    <row r="50" spans="1:13" hidden="1" x14ac:dyDescent="0.25">
      <c r="A50" s="147" t="s">
        <v>75</v>
      </c>
      <c r="B50" s="193">
        <v>663.83</v>
      </c>
      <c r="C50" s="193">
        <v>15141.21</v>
      </c>
      <c r="D50" s="193">
        <v>107722.94</v>
      </c>
      <c r="E50" s="193">
        <v>390548.5</v>
      </c>
      <c r="F50" s="193">
        <v>322720.05</v>
      </c>
      <c r="G50" s="193">
        <v>199226.12</v>
      </c>
      <c r="H50" s="193">
        <v>102472.8</v>
      </c>
      <c r="I50" s="193">
        <v>40927.269999999997</v>
      </c>
      <c r="J50" s="193">
        <v>10290.200000000001</v>
      </c>
      <c r="K50" s="193">
        <f t="shared" ref="K50:K61" si="13">SUM(B50:J50)</f>
        <v>1189712.92</v>
      </c>
      <c r="L50" s="194">
        <v>234607</v>
      </c>
      <c r="M50" s="172">
        <f t="shared" si="12"/>
        <v>5.0710887569424612</v>
      </c>
    </row>
    <row r="51" spans="1:13" hidden="1" x14ac:dyDescent="0.25">
      <c r="A51" s="147" t="s">
        <v>76</v>
      </c>
      <c r="B51" s="193">
        <v>1889.11</v>
      </c>
      <c r="C51" s="193">
        <v>36755.050000000003</v>
      </c>
      <c r="D51" s="193">
        <v>176794.88</v>
      </c>
      <c r="E51" s="193">
        <v>516022.37</v>
      </c>
      <c r="F51" s="193">
        <v>520465.3</v>
      </c>
      <c r="G51" s="193">
        <v>212215.02</v>
      </c>
      <c r="H51" s="193">
        <v>69179.73</v>
      </c>
      <c r="I51" s="193">
        <v>14978.05</v>
      </c>
      <c r="J51" s="193">
        <v>1186.8</v>
      </c>
      <c r="K51" s="193">
        <f t="shared" si="13"/>
        <v>1549486.31</v>
      </c>
      <c r="L51" s="194">
        <v>321847</v>
      </c>
      <c r="M51" s="172">
        <f t="shared" si="12"/>
        <v>4.8143568527903016</v>
      </c>
    </row>
    <row r="52" spans="1:13" hidden="1" x14ac:dyDescent="0.25">
      <c r="A52" s="147" t="s">
        <v>77</v>
      </c>
      <c r="B52" s="193">
        <v>3248.8</v>
      </c>
      <c r="C52" s="193">
        <v>53888.73</v>
      </c>
      <c r="D52" s="193">
        <v>226625.18</v>
      </c>
      <c r="E52" s="193">
        <v>409395.35</v>
      </c>
      <c r="F52" s="193">
        <v>405481.11</v>
      </c>
      <c r="G52" s="193">
        <v>177671.13</v>
      </c>
      <c r="H52" s="193">
        <v>62069.8</v>
      </c>
      <c r="I52" s="193">
        <v>13298.18</v>
      </c>
      <c r="J52" s="193">
        <v>1910.6</v>
      </c>
      <c r="K52" s="193">
        <f t="shared" si="13"/>
        <v>1353588.88</v>
      </c>
      <c r="L52" s="194">
        <v>292379</v>
      </c>
      <c r="M52" s="172">
        <f t="shared" si="12"/>
        <v>4.6295694287209406</v>
      </c>
    </row>
    <row r="53" spans="1:13" hidden="1" x14ac:dyDescent="0.25">
      <c r="A53" s="147" t="s">
        <v>78</v>
      </c>
      <c r="B53" s="193">
        <v>789.58</v>
      </c>
      <c r="C53" s="193">
        <v>33621.730000000003</v>
      </c>
      <c r="D53" s="193">
        <v>236828.67</v>
      </c>
      <c r="E53" s="193">
        <v>457995.23</v>
      </c>
      <c r="F53" s="193">
        <v>436051.63</v>
      </c>
      <c r="G53" s="193">
        <v>229445.96</v>
      </c>
      <c r="H53" s="193">
        <v>90634.77</v>
      </c>
      <c r="I53" s="193">
        <v>22603.18</v>
      </c>
      <c r="J53" s="193">
        <v>3318.2</v>
      </c>
      <c r="K53" s="193">
        <f t="shared" si="13"/>
        <v>1511288.9499999997</v>
      </c>
      <c r="L53" s="194">
        <v>315037</v>
      </c>
      <c r="M53" s="172">
        <f t="shared" si="12"/>
        <v>4.7971792202185766</v>
      </c>
    </row>
    <row r="54" spans="1:13" hidden="1" x14ac:dyDescent="0.25">
      <c r="A54" s="147" t="s">
        <v>122</v>
      </c>
      <c r="B54" s="193">
        <v>601.96</v>
      </c>
      <c r="C54" s="193">
        <v>21202.27</v>
      </c>
      <c r="D54" s="193">
        <v>151614.01999999999</v>
      </c>
      <c r="E54" s="193">
        <v>406940.33</v>
      </c>
      <c r="F54" s="193">
        <v>410852.95</v>
      </c>
      <c r="G54" s="193">
        <v>200031.21</v>
      </c>
      <c r="H54" s="193">
        <v>78573.17</v>
      </c>
      <c r="I54" s="193">
        <v>18598.8</v>
      </c>
      <c r="J54" s="193">
        <v>2152.17</v>
      </c>
      <c r="K54" s="193">
        <f t="shared" si="13"/>
        <v>1290566.8799999999</v>
      </c>
      <c r="L54" s="194">
        <v>261714</v>
      </c>
      <c r="M54" s="172">
        <f t="shared" si="12"/>
        <v>4.9312107109287231</v>
      </c>
    </row>
    <row r="55" spans="1:13" hidden="1" x14ac:dyDescent="0.25">
      <c r="A55" s="147" t="s">
        <v>123</v>
      </c>
      <c r="B55" s="193">
        <v>981.69</v>
      </c>
      <c r="C55" s="193">
        <v>29505.42</v>
      </c>
      <c r="D55" s="193">
        <v>179427.69</v>
      </c>
      <c r="E55" s="193">
        <v>496642.83</v>
      </c>
      <c r="F55" s="193">
        <v>529103.65</v>
      </c>
      <c r="G55" s="193">
        <v>220228.85</v>
      </c>
      <c r="H55" s="193">
        <v>67417.39</v>
      </c>
      <c r="I55" s="193">
        <v>14017.2</v>
      </c>
      <c r="J55" s="193">
        <v>1761.49</v>
      </c>
      <c r="K55" s="193">
        <f t="shared" si="13"/>
        <v>1539086.21</v>
      </c>
      <c r="L55" s="194">
        <v>315820</v>
      </c>
      <c r="M55" s="172">
        <f t="shared" si="12"/>
        <v>4.8733019124817929</v>
      </c>
    </row>
    <row r="56" spans="1:13" hidden="1" x14ac:dyDescent="0.25">
      <c r="A56" s="147" t="s">
        <v>124</v>
      </c>
      <c r="B56" s="193">
        <v>977.37</v>
      </c>
      <c r="C56" s="193">
        <v>26700.799999999999</v>
      </c>
      <c r="D56" s="193">
        <v>428345.16</v>
      </c>
      <c r="E56" s="193">
        <v>790094</v>
      </c>
      <c r="F56" s="193">
        <v>583087.5</v>
      </c>
      <c r="G56" s="193">
        <v>237789.16</v>
      </c>
      <c r="H56" s="193">
        <v>63969.7</v>
      </c>
      <c r="I56" s="193">
        <v>8812.2000000000007</v>
      </c>
      <c r="J56" s="193">
        <v>749</v>
      </c>
      <c r="K56" s="193">
        <f t="shared" si="13"/>
        <v>2140524.89</v>
      </c>
      <c r="L56" s="194">
        <v>464790</v>
      </c>
      <c r="M56" s="172">
        <f t="shared" si="12"/>
        <v>4.6053591729598313</v>
      </c>
    </row>
    <row r="57" spans="1:13" hidden="1" x14ac:dyDescent="0.25">
      <c r="A57" s="147" t="s">
        <v>125</v>
      </c>
      <c r="B57" s="193">
        <v>311.60000000000002</v>
      </c>
      <c r="C57" s="193">
        <v>11453.4</v>
      </c>
      <c r="D57" s="193">
        <v>142815.5</v>
      </c>
      <c r="E57" s="193">
        <v>523729.7</v>
      </c>
      <c r="F57" s="193">
        <v>591107.1</v>
      </c>
      <c r="G57" s="193">
        <v>282006.2</v>
      </c>
      <c r="H57" s="193">
        <v>94606.8</v>
      </c>
      <c r="I57" s="193">
        <v>26766.799999999999</v>
      </c>
      <c r="J57" s="193">
        <v>5777</v>
      </c>
      <c r="K57" s="193">
        <f t="shared" si="13"/>
        <v>1678574.0999999999</v>
      </c>
      <c r="L57" s="194">
        <v>329800</v>
      </c>
      <c r="M57" s="172">
        <f t="shared" si="12"/>
        <v>5.0896728320194056</v>
      </c>
    </row>
    <row r="58" spans="1:13" hidden="1" x14ac:dyDescent="0.25">
      <c r="A58" s="147" t="s">
        <v>126</v>
      </c>
      <c r="B58" s="193">
        <v>193.4</v>
      </c>
      <c r="C58" s="167">
        <v>10730.1</v>
      </c>
      <c r="D58" s="193">
        <v>73444.5</v>
      </c>
      <c r="E58" s="193">
        <v>327715.40000000002</v>
      </c>
      <c r="F58" s="193">
        <v>413254.40000000002</v>
      </c>
      <c r="G58" s="193">
        <v>206603.5</v>
      </c>
      <c r="H58" s="193">
        <v>61273.7</v>
      </c>
      <c r="I58" s="193">
        <v>10080.700000000001</v>
      </c>
      <c r="J58" s="193">
        <v>1089.2</v>
      </c>
      <c r="K58" s="193">
        <f t="shared" si="13"/>
        <v>1104384.8999999999</v>
      </c>
      <c r="L58" s="194">
        <v>214549</v>
      </c>
      <c r="M58" s="172">
        <f t="shared" si="12"/>
        <v>5.1474716731376047</v>
      </c>
    </row>
    <row r="59" spans="1:13" hidden="1" x14ac:dyDescent="0.25">
      <c r="A59" s="147" t="s">
        <v>127</v>
      </c>
      <c r="B59" s="193">
        <v>1675.98</v>
      </c>
      <c r="C59" s="193">
        <v>39246.480000000003</v>
      </c>
      <c r="D59" s="193">
        <v>392358.74</v>
      </c>
      <c r="E59" s="193">
        <v>494308.82</v>
      </c>
      <c r="F59" s="193">
        <v>447652.97</v>
      </c>
      <c r="G59" s="193">
        <v>238279.83</v>
      </c>
      <c r="H59" s="193">
        <v>101632.72</v>
      </c>
      <c r="I59" s="193">
        <v>45388.52</v>
      </c>
      <c r="J59" s="193">
        <v>26248.400000000001</v>
      </c>
      <c r="K59" s="193">
        <f t="shared" si="13"/>
        <v>1786792.46</v>
      </c>
      <c r="L59" s="194">
        <v>375477</v>
      </c>
      <c r="M59" s="172">
        <f t="shared" si="12"/>
        <v>4.7587267928528245</v>
      </c>
    </row>
    <row r="60" spans="1:13" hidden="1" x14ac:dyDescent="0.25">
      <c r="A60" s="147" t="s">
        <v>128</v>
      </c>
      <c r="B60" s="193">
        <v>6092.02</v>
      </c>
      <c r="C60" s="193">
        <v>106870.11</v>
      </c>
      <c r="D60" s="193">
        <v>673694.83</v>
      </c>
      <c r="E60" s="193">
        <v>686667.95</v>
      </c>
      <c r="F60" s="193">
        <v>389706.52</v>
      </c>
      <c r="G60" s="193">
        <v>122656.2</v>
      </c>
      <c r="H60" s="193">
        <v>47403.55</v>
      </c>
      <c r="I60" s="193">
        <v>20684.150000000001</v>
      </c>
      <c r="J60" s="193">
        <v>12664.3</v>
      </c>
      <c r="K60" s="193">
        <f t="shared" si="13"/>
        <v>2066439.63</v>
      </c>
      <c r="L60" s="194">
        <v>496353</v>
      </c>
      <c r="M60" s="172">
        <f t="shared" si="12"/>
        <v>4.163245976150038</v>
      </c>
    </row>
    <row r="61" spans="1:13" hidden="1" x14ac:dyDescent="0.25">
      <c r="A61" s="147" t="s">
        <v>120</v>
      </c>
      <c r="B61" s="193">
        <v>3584.69</v>
      </c>
      <c r="C61" s="193">
        <v>76019.850000000006</v>
      </c>
      <c r="D61" s="193">
        <v>379670.18</v>
      </c>
      <c r="E61" s="193">
        <v>1070802.92</v>
      </c>
      <c r="F61" s="193">
        <v>532124.67000000004</v>
      </c>
      <c r="G61" s="193">
        <v>203460.33</v>
      </c>
      <c r="H61" s="193">
        <v>77952.320000000007</v>
      </c>
      <c r="I61" s="193">
        <v>36469.629999999997</v>
      </c>
      <c r="J61" s="193">
        <v>23857.599999999999</v>
      </c>
      <c r="K61" s="193">
        <f t="shared" si="13"/>
        <v>2403942.19</v>
      </c>
      <c r="L61" s="194">
        <v>527317</v>
      </c>
      <c r="M61" s="172">
        <f t="shared" si="12"/>
        <v>4.5588179216676119</v>
      </c>
    </row>
    <row r="62" spans="1:13" hidden="1" x14ac:dyDescent="0.25">
      <c r="A62" s="147" t="s">
        <v>121</v>
      </c>
      <c r="B62" s="193">
        <v>356.11</v>
      </c>
      <c r="C62" s="193">
        <v>11916.3</v>
      </c>
      <c r="D62" s="193">
        <v>102185.97</v>
      </c>
      <c r="E62" s="193">
        <v>640548.24</v>
      </c>
      <c r="F62" s="193">
        <v>426609.78</v>
      </c>
      <c r="G62" s="193">
        <v>135599.59</v>
      </c>
      <c r="H62" s="193">
        <v>18972.77</v>
      </c>
      <c r="I62" s="193">
        <v>1157.4000000000001</v>
      </c>
      <c r="J62" s="193">
        <v>46.1</v>
      </c>
      <c r="K62" s="193">
        <f>SUM(B62:J62)</f>
        <v>1337392.26</v>
      </c>
      <c r="L62" s="194">
        <v>277191</v>
      </c>
      <c r="M62" s="172">
        <f t="shared" si="12"/>
        <v>4.8248040520796129</v>
      </c>
    </row>
    <row r="63" spans="1:13" x14ac:dyDescent="0.25">
      <c r="A63" s="153" t="s">
        <v>220</v>
      </c>
      <c r="B63" s="168">
        <f t="shared" ref="B63:J63" si="14">SUM(B50:B62)</f>
        <v>21366.14</v>
      </c>
      <c r="C63" s="168">
        <f t="shared" si="14"/>
        <v>473051.4499999999</v>
      </c>
      <c r="D63" s="168">
        <f t="shared" si="14"/>
        <v>3271528.2600000007</v>
      </c>
      <c r="E63" s="168">
        <f t="shared" si="14"/>
        <v>7211411.6400000006</v>
      </c>
      <c r="F63" s="168">
        <f t="shared" si="14"/>
        <v>6008217.6299999999</v>
      </c>
      <c r="G63" s="168">
        <f t="shared" si="14"/>
        <v>2665213.1</v>
      </c>
      <c r="H63" s="168">
        <f t="shared" si="14"/>
        <v>936159.22</v>
      </c>
      <c r="I63" s="168">
        <f t="shared" si="14"/>
        <v>273782.08</v>
      </c>
      <c r="J63" s="168">
        <f t="shared" si="14"/>
        <v>91051.06</v>
      </c>
      <c r="K63" s="168">
        <f>SUM(K50:K62)</f>
        <v>20951780.580000002</v>
      </c>
      <c r="L63" s="171">
        <f>SUM(L50:L62)</f>
        <v>4426881</v>
      </c>
      <c r="M63" s="172">
        <f>IFERROR((K63/L63),0)</f>
        <v>4.7328538038406727</v>
      </c>
    </row>
    <row r="64" spans="1:13" ht="15.75" thickBot="1" x14ac:dyDescent="0.3">
      <c r="A64" s="29" t="s">
        <v>216</v>
      </c>
      <c r="B64" s="195">
        <f>B48+B63+B33+B18</f>
        <v>50982.29</v>
      </c>
      <c r="C64" s="195">
        <f t="shared" ref="C64:J64" si="15">C48+C63+C33+C18</f>
        <v>1341891.73</v>
      </c>
      <c r="D64" s="195">
        <f>D48+D63+D33+D18</f>
        <v>11806146.300000001</v>
      </c>
      <c r="E64" s="195">
        <f t="shared" si="15"/>
        <v>32110370.579999998</v>
      </c>
      <c r="F64" s="195">
        <f t="shared" si="15"/>
        <v>25797429.609999999</v>
      </c>
      <c r="G64" s="195">
        <f t="shared" si="15"/>
        <v>12096267.869999999</v>
      </c>
      <c r="H64" s="195">
        <f t="shared" si="15"/>
        <v>4216985.1500000004</v>
      </c>
      <c r="I64" s="195">
        <f t="shared" si="15"/>
        <v>1345963.24</v>
      </c>
      <c r="J64" s="195">
        <f t="shared" si="15"/>
        <v>314775.24</v>
      </c>
      <c r="K64" s="195">
        <f>K48+K63+K33+K18</f>
        <v>89080812.00999999</v>
      </c>
      <c r="L64" s="196">
        <f>L48+L63+L33+L18</f>
        <v>18521631</v>
      </c>
      <c r="M64" s="197">
        <f>IFERROR((K64/L64),0)</f>
        <v>4.8095554873110249</v>
      </c>
    </row>
    <row r="65" spans="1:13" x14ac:dyDescent="0.25">
      <c r="A65" s="198"/>
      <c r="B65" s="199"/>
      <c r="C65" s="199"/>
      <c r="D65" s="199"/>
      <c r="E65" s="199"/>
      <c r="F65" s="199"/>
      <c r="G65" s="199"/>
      <c r="H65" s="199"/>
      <c r="I65" s="199"/>
      <c r="J65" s="199"/>
      <c r="K65" s="199"/>
      <c r="L65" s="199"/>
      <c r="M65" s="199"/>
    </row>
  </sheetData>
  <mergeCells count="1">
    <mergeCell ref="A1:M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CA15C4-91C8-4BBC-87E4-871C0BF7DE5A}">
  <dimension ref="A1:M64"/>
  <sheetViews>
    <sheetView workbookViewId="0">
      <selection activeCell="L16" sqref="L16"/>
    </sheetView>
  </sheetViews>
  <sheetFormatPr defaultRowHeight="15" x14ac:dyDescent="0.25"/>
  <cols>
    <col min="1" max="1" width="12" bestFit="1" customWidth="1"/>
    <col min="2" max="2" width="11" bestFit="1" customWidth="1"/>
    <col min="3" max="7" width="13.7109375" bestFit="1" customWidth="1"/>
    <col min="8" max="9" width="12.5703125" bestFit="1" customWidth="1"/>
    <col min="10" max="10" width="11" bestFit="1" customWidth="1"/>
    <col min="11" max="11" width="13.7109375" bestFit="1" customWidth="1"/>
    <col min="12" max="12" width="12.7109375" bestFit="1" customWidth="1"/>
    <col min="13" max="13" width="13.5703125" bestFit="1" customWidth="1"/>
  </cols>
  <sheetData>
    <row r="1" spans="1:13" x14ac:dyDescent="0.25">
      <c r="A1" s="148" t="s">
        <v>14</v>
      </c>
      <c r="B1" s="191" t="s">
        <v>132</v>
      </c>
      <c r="C1" s="149" t="s">
        <v>30</v>
      </c>
      <c r="D1" s="149" t="s">
        <v>31</v>
      </c>
      <c r="E1" s="149" t="s">
        <v>133</v>
      </c>
      <c r="F1" s="149" t="s">
        <v>134</v>
      </c>
      <c r="G1" s="149" t="s">
        <v>135</v>
      </c>
      <c r="H1" s="149" t="s">
        <v>136</v>
      </c>
      <c r="I1" s="149" t="s">
        <v>137</v>
      </c>
      <c r="J1" s="149" t="s">
        <v>138</v>
      </c>
      <c r="K1" s="149" t="s">
        <v>139</v>
      </c>
      <c r="L1" s="149" t="s">
        <v>25</v>
      </c>
      <c r="M1" s="150" t="s">
        <v>39</v>
      </c>
    </row>
    <row r="2" spans="1:13" x14ac:dyDescent="0.25">
      <c r="A2" s="25" t="s">
        <v>211</v>
      </c>
      <c r="B2" s="179">
        <f>B63</f>
        <v>112730.35</v>
      </c>
      <c r="C2" s="179">
        <f t="shared" ref="C2:L2" si="0">C63</f>
        <v>2132756.7500000005</v>
      </c>
      <c r="D2" s="179">
        <f t="shared" si="0"/>
        <v>11841986.869999999</v>
      </c>
      <c r="E2" s="179">
        <f t="shared" si="0"/>
        <v>27906994.109999999</v>
      </c>
      <c r="F2" s="179">
        <f t="shared" si="0"/>
        <v>27360396.280000001</v>
      </c>
      <c r="G2" s="179">
        <f t="shared" si="0"/>
        <v>15545074.649999999</v>
      </c>
      <c r="H2" s="179">
        <f t="shared" si="0"/>
        <v>6783570.709999999</v>
      </c>
      <c r="I2" s="179">
        <f t="shared" si="0"/>
        <v>2586470.9700000002</v>
      </c>
      <c r="J2" s="179">
        <f t="shared" si="0"/>
        <v>552541.53999999992</v>
      </c>
      <c r="K2" s="179">
        <f t="shared" si="0"/>
        <v>94822522.229999989</v>
      </c>
      <c r="L2" s="180">
        <f t="shared" si="0"/>
        <v>19241926</v>
      </c>
      <c r="M2" s="200">
        <f t="shared" ref="M2:M46" si="1">IFERROR((K2/L2),0)</f>
        <v>4.9279122178310004</v>
      </c>
    </row>
    <row r="3" spans="1:13" x14ac:dyDescent="0.25">
      <c r="A3" s="25" t="s">
        <v>212</v>
      </c>
      <c r="B3" s="155">
        <f>B17</f>
        <v>46638.270000000004</v>
      </c>
      <c r="C3" s="155">
        <f t="shared" ref="C3:L3" si="2">C17</f>
        <v>643767.05000000016</v>
      </c>
      <c r="D3" s="155">
        <f t="shared" si="2"/>
        <v>3177886.24</v>
      </c>
      <c r="E3" s="155">
        <f t="shared" si="2"/>
        <v>9445141.2100000009</v>
      </c>
      <c r="F3" s="155">
        <f t="shared" si="2"/>
        <v>9457980.7100000009</v>
      </c>
      <c r="G3" s="155">
        <f t="shared" si="2"/>
        <v>4553531.709999999</v>
      </c>
      <c r="H3" s="155">
        <f t="shared" si="2"/>
        <v>1731478.35</v>
      </c>
      <c r="I3" s="155">
        <f t="shared" si="2"/>
        <v>541561.67999999993</v>
      </c>
      <c r="J3" s="155">
        <f t="shared" si="2"/>
        <v>83448.849999999977</v>
      </c>
      <c r="K3" s="155">
        <f t="shared" si="2"/>
        <v>29681434.07</v>
      </c>
      <c r="L3" s="155">
        <f t="shared" si="2"/>
        <v>6053835</v>
      </c>
      <c r="M3" s="172">
        <f t="shared" si="1"/>
        <v>4.9029142799564243</v>
      </c>
    </row>
    <row r="4" spans="1:13" x14ac:dyDescent="0.25">
      <c r="A4" s="170" t="s">
        <v>190</v>
      </c>
      <c r="B4" s="177">
        <v>900.14</v>
      </c>
      <c r="C4" s="177">
        <v>31623.01</v>
      </c>
      <c r="D4" s="177">
        <v>170012.97</v>
      </c>
      <c r="E4" s="177">
        <v>654811.07999999996</v>
      </c>
      <c r="F4" s="177">
        <v>498649.96</v>
      </c>
      <c r="G4" s="177">
        <v>202558.53</v>
      </c>
      <c r="H4" s="177">
        <v>32315.51</v>
      </c>
      <c r="I4" s="177">
        <v>2692.88</v>
      </c>
      <c r="J4" s="177">
        <v>241.7</v>
      </c>
      <c r="K4" s="177">
        <f t="shared" ref="K4:K15" si="3">SUM(B4:J4)</f>
        <v>1593805.7799999998</v>
      </c>
      <c r="L4" s="177">
        <v>334704</v>
      </c>
      <c r="M4" s="172">
        <f t="shared" si="1"/>
        <v>4.7618366676227346</v>
      </c>
    </row>
    <row r="5" spans="1:13" x14ac:dyDescent="0.25">
      <c r="A5" s="170" t="s">
        <v>191</v>
      </c>
      <c r="B5" s="177">
        <v>1417.91</v>
      </c>
      <c r="C5" s="177">
        <v>39432.269999999997</v>
      </c>
      <c r="D5" s="177">
        <v>233473.33</v>
      </c>
      <c r="E5" s="177">
        <v>821930.1</v>
      </c>
      <c r="F5" s="177">
        <v>592922.1</v>
      </c>
      <c r="G5" s="177">
        <v>238372.55</v>
      </c>
      <c r="H5" s="177">
        <v>47573.71</v>
      </c>
      <c r="I5" s="177">
        <v>6207.99</v>
      </c>
      <c r="J5" s="177">
        <v>546.4</v>
      </c>
      <c r="K5" s="177">
        <f t="shared" si="3"/>
        <v>1981876.3599999999</v>
      </c>
      <c r="L5" s="177">
        <v>419335</v>
      </c>
      <c r="M5" s="172">
        <f t="shared" si="1"/>
        <v>4.7262364458010895</v>
      </c>
    </row>
    <row r="6" spans="1:13" x14ac:dyDescent="0.25">
      <c r="A6" s="170" t="s">
        <v>192</v>
      </c>
      <c r="B6" s="177">
        <v>1045</v>
      </c>
      <c r="C6" s="177">
        <v>36572.19</v>
      </c>
      <c r="D6" s="177">
        <v>243511.97</v>
      </c>
      <c r="E6" s="177">
        <v>854427.36</v>
      </c>
      <c r="F6" s="177">
        <v>1053637.04</v>
      </c>
      <c r="G6" s="177">
        <v>374823.99</v>
      </c>
      <c r="H6" s="177">
        <v>81077.94</v>
      </c>
      <c r="I6" s="177">
        <v>10009.530000000001</v>
      </c>
      <c r="J6" s="177">
        <v>1211.95</v>
      </c>
      <c r="K6" s="177">
        <f t="shared" si="3"/>
        <v>2656316.9699999997</v>
      </c>
      <c r="L6" s="177">
        <v>541463</v>
      </c>
      <c r="M6" s="172">
        <f t="shared" si="1"/>
        <v>4.9058143769749725</v>
      </c>
    </row>
    <row r="7" spans="1:13" x14ac:dyDescent="0.25">
      <c r="A7" s="170" t="s">
        <v>193</v>
      </c>
      <c r="B7" s="177">
        <v>959.89</v>
      </c>
      <c r="C7" s="177">
        <v>37228.29</v>
      </c>
      <c r="D7" s="177">
        <v>227495.13</v>
      </c>
      <c r="E7" s="177">
        <v>737891.38</v>
      </c>
      <c r="F7" s="177">
        <v>932704.95</v>
      </c>
      <c r="G7" s="177">
        <v>336972.74</v>
      </c>
      <c r="H7" s="177">
        <v>80564.160000000003</v>
      </c>
      <c r="I7" s="177">
        <v>11273.7</v>
      </c>
      <c r="J7" s="177">
        <v>1184.2</v>
      </c>
      <c r="K7" s="177">
        <f t="shared" si="3"/>
        <v>2366274.4400000004</v>
      </c>
      <c r="L7" s="177">
        <v>482147</v>
      </c>
      <c r="M7" s="172">
        <f t="shared" si="1"/>
        <v>4.9077862975399631</v>
      </c>
    </row>
    <row r="8" spans="1:13" x14ac:dyDescent="0.25">
      <c r="A8" s="170" t="s">
        <v>194</v>
      </c>
      <c r="B8" s="177">
        <v>1466.98</v>
      </c>
      <c r="C8" s="177">
        <v>25547.08</v>
      </c>
      <c r="D8" s="177">
        <v>194485.05</v>
      </c>
      <c r="E8" s="177">
        <v>807586.17</v>
      </c>
      <c r="F8" s="177">
        <v>931513.21</v>
      </c>
      <c r="G8" s="177">
        <v>403240.97</v>
      </c>
      <c r="H8" s="177">
        <v>108398.26</v>
      </c>
      <c r="I8" s="177">
        <v>22090.49</v>
      </c>
      <c r="J8" s="177">
        <v>5147.6000000000004</v>
      </c>
      <c r="K8" s="177">
        <f t="shared" si="3"/>
        <v>2499475.81</v>
      </c>
      <c r="L8" s="177">
        <v>496343</v>
      </c>
      <c r="M8" s="172">
        <f t="shared" si="1"/>
        <v>5.0357833393439622</v>
      </c>
    </row>
    <row r="9" spans="1:13" x14ac:dyDescent="0.25">
      <c r="A9" s="170" t="s">
        <v>195</v>
      </c>
      <c r="B9" s="177">
        <v>888.87</v>
      </c>
      <c r="C9" s="177">
        <v>27007.33</v>
      </c>
      <c r="D9" s="177">
        <v>144756.57999999999</v>
      </c>
      <c r="E9" s="177">
        <v>474528.07</v>
      </c>
      <c r="F9" s="177">
        <v>850475.76</v>
      </c>
      <c r="G9" s="177">
        <v>452330.78</v>
      </c>
      <c r="H9" s="177">
        <v>214439.59</v>
      </c>
      <c r="I9" s="177">
        <v>91646.17</v>
      </c>
      <c r="J9" s="177">
        <v>9667.5</v>
      </c>
      <c r="K9" s="177">
        <f t="shared" si="3"/>
        <v>2265740.65</v>
      </c>
      <c r="L9" s="177">
        <v>425489</v>
      </c>
      <c r="M9" s="172">
        <f t="shared" si="1"/>
        <v>5.3250275565290757</v>
      </c>
    </row>
    <row r="10" spans="1:13" x14ac:dyDescent="0.25">
      <c r="A10" s="170" t="s">
        <v>196</v>
      </c>
      <c r="B10" s="177">
        <v>428.08</v>
      </c>
      <c r="C10" s="177">
        <v>16460.91</v>
      </c>
      <c r="D10" s="177">
        <v>104840.57</v>
      </c>
      <c r="E10" s="177">
        <v>583288.75</v>
      </c>
      <c r="F10" s="177">
        <v>613827.28</v>
      </c>
      <c r="G10" s="177">
        <v>447350.92</v>
      </c>
      <c r="H10" s="177">
        <v>281782.05</v>
      </c>
      <c r="I10" s="177">
        <v>117806.92</v>
      </c>
      <c r="J10" s="177">
        <v>11967.1</v>
      </c>
      <c r="K10" s="177">
        <f t="shared" si="3"/>
        <v>2177752.58</v>
      </c>
      <c r="L10" s="177">
        <v>393586</v>
      </c>
      <c r="M10" s="172">
        <f t="shared" si="1"/>
        <v>5.5331047852311821</v>
      </c>
    </row>
    <row r="11" spans="1:13" x14ac:dyDescent="0.25">
      <c r="A11" s="170" t="s">
        <v>197</v>
      </c>
      <c r="B11" s="177">
        <v>677.89</v>
      </c>
      <c r="C11" s="177">
        <v>24200.53</v>
      </c>
      <c r="D11" s="177">
        <v>209821.19</v>
      </c>
      <c r="E11" s="177">
        <v>888919.01</v>
      </c>
      <c r="F11" s="177">
        <v>798358.25</v>
      </c>
      <c r="G11" s="177">
        <v>437362.19</v>
      </c>
      <c r="H11" s="177">
        <v>168845.47</v>
      </c>
      <c r="I11" s="177">
        <v>49931.62</v>
      </c>
      <c r="J11" s="177">
        <v>9071.7000000000007</v>
      </c>
      <c r="K11" s="177">
        <f t="shared" si="3"/>
        <v>2587187.8500000006</v>
      </c>
      <c r="L11" s="177">
        <v>509678</v>
      </c>
      <c r="M11" s="172">
        <f t="shared" si="1"/>
        <v>5.0761222772024697</v>
      </c>
    </row>
    <row r="12" spans="1:13" x14ac:dyDescent="0.25">
      <c r="A12" s="170" t="s">
        <v>198</v>
      </c>
      <c r="B12" s="177">
        <v>563.39</v>
      </c>
      <c r="C12" s="177">
        <v>16540.48</v>
      </c>
      <c r="D12" s="177">
        <v>128954.96</v>
      </c>
      <c r="E12" s="177">
        <v>756329.3</v>
      </c>
      <c r="F12" s="177">
        <v>779296.66</v>
      </c>
      <c r="G12" s="177">
        <v>458352.76</v>
      </c>
      <c r="H12" s="177">
        <v>210699.4</v>
      </c>
      <c r="I12" s="177">
        <v>70804.960000000006</v>
      </c>
      <c r="J12" s="177">
        <v>10591.2</v>
      </c>
      <c r="K12" s="177">
        <f t="shared" si="3"/>
        <v>2432133.11</v>
      </c>
      <c r="L12" s="177">
        <v>459428</v>
      </c>
      <c r="M12" s="172">
        <f t="shared" si="1"/>
        <v>5.2938286521500642</v>
      </c>
    </row>
    <row r="13" spans="1:13" x14ac:dyDescent="0.25">
      <c r="A13" s="170" t="s">
        <v>199</v>
      </c>
      <c r="B13" s="177">
        <v>667.62</v>
      </c>
      <c r="C13" s="177">
        <v>31412.55</v>
      </c>
      <c r="D13" s="177">
        <v>222643.63</v>
      </c>
      <c r="E13" s="177">
        <v>923244.03</v>
      </c>
      <c r="F13" s="177">
        <v>787081.71</v>
      </c>
      <c r="G13" s="177">
        <v>348913.42</v>
      </c>
      <c r="H13" s="177">
        <v>135457.54999999999</v>
      </c>
      <c r="I13" s="177">
        <v>41390.94</v>
      </c>
      <c r="J13" s="177">
        <v>8511.1</v>
      </c>
      <c r="K13" s="177">
        <f t="shared" si="3"/>
        <v>2499322.5499999998</v>
      </c>
      <c r="L13" s="177">
        <v>501965</v>
      </c>
      <c r="M13" s="172">
        <f t="shared" si="1"/>
        <v>4.9790773261083938</v>
      </c>
    </row>
    <row r="14" spans="1:13" x14ac:dyDescent="0.25">
      <c r="A14" s="170" t="s">
        <v>200</v>
      </c>
      <c r="B14" s="177">
        <v>170.54</v>
      </c>
      <c r="C14" s="177">
        <v>11798.7</v>
      </c>
      <c r="D14" s="177">
        <v>104545.27</v>
      </c>
      <c r="E14" s="177">
        <v>369541.32</v>
      </c>
      <c r="F14" s="177">
        <v>773667.18</v>
      </c>
      <c r="G14" s="177">
        <v>462091.9</v>
      </c>
      <c r="H14" s="177">
        <v>223367.82</v>
      </c>
      <c r="I14" s="177">
        <v>78913.98</v>
      </c>
      <c r="J14" s="177">
        <v>15674</v>
      </c>
      <c r="K14" s="177">
        <f t="shared" si="3"/>
        <v>2039770.7100000002</v>
      </c>
      <c r="L14" s="177">
        <v>368717</v>
      </c>
      <c r="M14" s="172">
        <f t="shared" si="1"/>
        <v>5.5320766604197802</v>
      </c>
    </row>
    <row r="15" spans="1:13" x14ac:dyDescent="0.25">
      <c r="A15" s="170" t="s">
        <v>189</v>
      </c>
      <c r="B15" s="177">
        <v>11949.59</v>
      </c>
      <c r="C15" s="177">
        <v>148760.67000000001</v>
      </c>
      <c r="D15" s="177">
        <v>484272.16</v>
      </c>
      <c r="E15" s="177">
        <v>809248.48</v>
      </c>
      <c r="F15" s="177">
        <v>566376.15</v>
      </c>
      <c r="G15" s="177">
        <v>302331.03000000003</v>
      </c>
      <c r="H15" s="177">
        <v>113420.11</v>
      </c>
      <c r="I15" s="177">
        <v>28386.65</v>
      </c>
      <c r="J15" s="177">
        <v>5510.5</v>
      </c>
      <c r="K15" s="177">
        <f t="shared" si="3"/>
        <v>2470255.34</v>
      </c>
      <c r="L15" s="177">
        <v>565251</v>
      </c>
      <c r="M15" s="172">
        <f t="shared" si="1"/>
        <v>4.3701918970510443</v>
      </c>
    </row>
    <row r="16" spans="1:13" x14ac:dyDescent="0.25">
      <c r="A16" s="170" t="s">
        <v>188</v>
      </c>
      <c r="B16" s="177">
        <v>25502.37</v>
      </c>
      <c r="C16" s="177">
        <v>197183.04</v>
      </c>
      <c r="D16" s="177">
        <v>709073.43</v>
      </c>
      <c r="E16" s="177">
        <v>763396.16</v>
      </c>
      <c r="F16" s="177">
        <v>279470.46000000002</v>
      </c>
      <c r="G16" s="177">
        <v>88829.93</v>
      </c>
      <c r="H16" s="177">
        <v>33536.78</v>
      </c>
      <c r="I16" s="177">
        <v>10405.85</v>
      </c>
      <c r="J16" s="177">
        <v>4123.8999999999996</v>
      </c>
      <c r="K16" s="177">
        <f>SUM(B16:J16)</f>
        <v>2111521.92</v>
      </c>
      <c r="L16" s="178">
        <v>555729</v>
      </c>
      <c r="M16" s="172">
        <f t="shared" si="1"/>
        <v>3.7995532354798831</v>
      </c>
    </row>
    <row r="17" spans="1:13" x14ac:dyDescent="0.25">
      <c r="A17" s="25" t="s">
        <v>212</v>
      </c>
      <c r="B17" s="155">
        <f t="shared" ref="B17:L17" si="4">SUM(B4:B16)</f>
        <v>46638.270000000004</v>
      </c>
      <c r="C17" s="155">
        <f t="shared" si="4"/>
        <v>643767.05000000016</v>
      </c>
      <c r="D17" s="155">
        <f t="shared" si="4"/>
        <v>3177886.24</v>
      </c>
      <c r="E17" s="155">
        <f t="shared" si="4"/>
        <v>9445141.2100000009</v>
      </c>
      <c r="F17" s="155">
        <f t="shared" si="4"/>
        <v>9457980.7100000009</v>
      </c>
      <c r="G17" s="155">
        <f t="shared" si="4"/>
        <v>4553531.709999999</v>
      </c>
      <c r="H17" s="155">
        <f t="shared" si="4"/>
        <v>1731478.35</v>
      </c>
      <c r="I17" s="155">
        <f t="shared" si="4"/>
        <v>541561.67999999993</v>
      </c>
      <c r="J17" s="155">
        <f t="shared" si="4"/>
        <v>83448.849999999977</v>
      </c>
      <c r="K17" s="155">
        <f t="shared" si="4"/>
        <v>29681434.07</v>
      </c>
      <c r="L17" s="156">
        <f t="shared" si="4"/>
        <v>6053835</v>
      </c>
      <c r="M17" s="172">
        <f>IFERROR((K17/L17),0)</f>
        <v>4.9029142799564243</v>
      </c>
    </row>
    <row r="18" spans="1:13" hidden="1" x14ac:dyDescent="0.25">
      <c r="A18" s="25" t="s">
        <v>213</v>
      </c>
      <c r="B18" s="155">
        <f>B32</f>
        <v>31023.920000000002</v>
      </c>
      <c r="C18" s="155">
        <f t="shared" ref="C18:L18" si="5">C32</f>
        <v>570880.29</v>
      </c>
      <c r="D18" s="155">
        <f t="shared" si="5"/>
        <v>3765646.23</v>
      </c>
      <c r="E18" s="155">
        <f t="shared" si="5"/>
        <v>7801353.7199999988</v>
      </c>
      <c r="F18" s="155">
        <f t="shared" si="5"/>
        <v>5581517.0699999994</v>
      </c>
      <c r="G18" s="155">
        <f t="shared" si="5"/>
        <v>2268016.69</v>
      </c>
      <c r="H18" s="155">
        <f t="shared" si="5"/>
        <v>854000.6</v>
      </c>
      <c r="I18" s="155">
        <f t="shared" si="5"/>
        <v>283152.09000000003</v>
      </c>
      <c r="J18" s="155">
        <f t="shared" si="5"/>
        <v>90144.599999999991</v>
      </c>
      <c r="K18" s="155">
        <f>SUM(B18:J18)</f>
        <v>21245735.210000005</v>
      </c>
      <c r="L18" s="156">
        <f t="shared" si="5"/>
        <v>4628934</v>
      </c>
      <c r="M18" s="172">
        <f t="shared" si="1"/>
        <v>4.5897684456075645</v>
      </c>
    </row>
    <row r="19" spans="1:13" hidden="1" x14ac:dyDescent="0.25">
      <c r="A19" s="170" t="s">
        <v>187</v>
      </c>
      <c r="B19" s="177">
        <v>6601.18</v>
      </c>
      <c r="C19" s="177">
        <v>107416.11</v>
      </c>
      <c r="D19" s="177">
        <v>726799.27</v>
      </c>
      <c r="E19" s="177">
        <v>981367.12</v>
      </c>
      <c r="F19" s="177">
        <v>382393.78</v>
      </c>
      <c r="G19" s="177">
        <v>150937.26999999999</v>
      </c>
      <c r="H19" s="177">
        <v>57572.88</v>
      </c>
      <c r="I19" s="177">
        <v>15891.73</v>
      </c>
      <c r="J19" s="177">
        <v>6471.3</v>
      </c>
      <c r="K19" s="177">
        <f t="shared" ref="K19:K30" si="6">SUM(B19:J19)</f>
        <v>2435450.6399999997</v>
      </c>
      <c r="L19" s="178">
        <v>587881</v>
      </c>
      <c r="M19" s="172">
        <f t="shared" si="1"/>
        <v>4.1427612731147967</v>
      </c>
    </row>
    <row r="20" spans="1:13" hidden="1" x14ac:dyDescent="0.25">
      <c r="A20" s="170" t="s">
        <v>177</v>
      </c>
      <c r="B20" s="177">
        <v>7034.56</v>
      </c>
      <c r="C20" s="177">
        <v>79751.53</v>
      </c>
      <c r="D20" s="177">
        <v>407623.09</v>
      </c>
      <c r="E20" s="177">
        <v>870265</v>
      </c>
      <c r="F20" s="177">
        <v>609965.06999999995</v>
      </c>
      <c r="G20" s="177">
        <v>267487.2</v>
      </c>
      <c r="H20" s="177">
        <v>85965.04</v>
      </c>
      <c r="I20" s="177">
        <v>22319.21</v>
      </c>
      <c r="J20" s="177">
        <v>6703.2</v>
      </c>
      <c r="K20" s="177">
        <f t="shared" si="6"/>
        <v>2357113.9000000004</v>
      </c>
      <c r="L20" s="178">
        <v>513347</v>
      </c>
      <c r="M20" s="172">
        <f t="shared" si="1"/>
        <v>4.591658079232956</v>
      </c>
    </row>
    <row r="21" spans="1:13" hidden="1" x14ac:dyDescent="0.25">
      <c r="A21" s="170" t="s">
        <v>178</v>
      </c>
      <c r="B21" s="177">
        <v>2952.1</v>
      </c>
      <c r="C21" s="177">
        <v>61641.98</v>
      </c>
      <c r="D21" s="177">
        <v>402168.09</v>
      </c>
      <c r="E21" s="177">
        <v>699794.17</v>
      </c>
      <c r="F21" s="177">
        <v>645619.03</v>
      </c>
      <c r="G21" s="177">
        <v>192068.43</v>
      </c>
      <c r="H21" s="177">
        <v>67984.14</v>
      </c>
      <c r="I21" s="177">
        <v>16922.43</v>
      </c>
      <c r="J21" s="177">
        <v>1061.8</v>
      </c>
      <c r="K21" s="177">
        <f t="shared" si="6"/>
        <v>2090212.17</v>
      </c>
      <c r="L21" s="178">
        <v>460516</v>
      </c>
      <c r="M21" s="172">
        <f t="shared" si="1"/>
        <v>4.5388480964830755</v>
      </c>
    </row>
    <row r="22" spans="1:13" hidden="1" x14ac:dyDescent="0.25">
      <c r="A22" s="170" t="s">
        <v>179</v>
      </c>
      <c r="B22" s="177">
        <v>3090.18</v>
      </c>
      <c r="C22" s="177">
        <v>52161.5</v>
      </c>
      <c r="D22" s="177">
        <v>438057.28</v>
      </c>
      <c r="E22" s="177">
        <v>749957.56</v>
      </c>
      <c r="F22" s="177">
        <v>704463.58</v>
      </c>
      <c r="G22" s="177">
        <v>222572.51</v>
      </c>
      <c r="H22" s="177">
        <v>72216.86</v>
      </c>
      <c r="I22" s="177">
        <v>15738.47</v>
      </c>
      <c r="J22" s="177">
        <v>1392.8</v>
      </c>
      <c r="K22" s="177">
        <f t="shared" si="6"/>
        <v>2259650.7400000002</v>
      </c>
      <c r="L22" s="178">
        <v>496064</v>
      </c>
      <c r="M22" s="172">
        <f t="shared" si="1"/>
        <v>4.5551596971358537</v>
      </c>
    </row>
    <row r="23" spans="1:13" hidden="1" x14ac:dyDescent="0.25">
      <c r="A23" s="170" t="s">
        <v>180</v>
      </c>
      <c r="B23" s="177">
        <v>1926.46</v>
      </c>
      <c r="C23" s="177">
        <v>38587.5</v>
      </c>
      <c r="D23" s="177">
        <v>338175.1</v>
      </c>
      <c r="E23" s="177">
        <v>658173.93999999994</v>
      </c>
      <c r="F23" s="177">
        <v>767957.7</v>
      </c>
      <c r="G23" s="177">
        <v>271060.36</v>
      </c>
      <c r="H23" s="177">
        <v>93078.76</v>
      </c>
      <c r="I23" s="177">
        <v>21460.14</v>
      </c>
      <c r="J23" s="177">
        <v>3319.4</v>
      </c>
      <c r="K23" s="177">
        <f t="shared" si="6"/>
        <v>2193739.36</v>
      </c>
      <c r="L23" s="178">
        <v>462893</v>
      </c>
      <c r="M23" s="172">
        <f t="shared" si="1"/>
        <v>4.7391932044770604</v>
      </c>
    </row>
    <row r="24" spans="1:13" hidden="1" x14ac:dyDescent="0.25">
      <c r="A24" s="170" t="s">
        <v>181</v>
      </c>
      <c r="B24" s="177">
        <v>967.54</v>
      </c>
      <c r="C24" s="177">
        <v>24607.919999999998</v>
      </c>
      <c r="D24" s="177">
        <v>185779.66</v>
      </c>
      <c r="E24" s="177">
        <v>644948.73</v>
      </c>
      <c r="F24" s="177">
        <v>478839.57</v>
      </c>
      <c r="G24" s="177">
        <v>172661.56</v>
      </c>
      <c r="H24" s="177">
        <v>43714.89</v>
      </c>
      <c r="I24" s="177">
        <v>7139.68</v>
      </c>
      <c r="J24" s="177">
        <v>533</v>
      </c>
      <c r="K24" s="177">
        <f t="shared" si="6"/>
        <v>1559192.5499999998</v>
      </c>
      <c r="L24" s="178">
        <v>329021</v>
      </c>
      <c r="M24" s="172">
        <f t="shared" si="1"/>
        <v>4.7388846000711196</v>
      </c>
    </row>
    <row r="25" spans="1:13" hidden="1" x14ac:dyDescent="0.25">
      <c r="A25" s="170" t="s">
        <v>182</v>
      </c>
      <c r="B25" s="177">
        <v>860.24</v>
      </c>
      <c r="C25" s="177">
        <v>20768.09</v>
      </c>
      <c r="D25" s="177">
        <v>180862.42</v>
      </c>
      <c r="E25" s="177">
        <v>662759.85</v>
      </c>
      <c r="F25" s="177">
        <v>512089.25</v>
      </c>
      <c r="G25" s="177">
        <v>172419.01</v>
      </c>
      <c r="H25" s="177">
        <v>40430.6</v>
      </c>
      <c r="I25" s="177">
        <v>7980.12</v>
      </c>
      <c r="J25" s="177">
        <v>1026.8</v>
      </c>
      <c r="K25" s="177">
        <f t="shared" si="6"/>
        <v>1599196.3800000004</v>
      </c>
      <c r="L25" s="178">
        <v>334713</v>
      </c>
      <c r="M25" s="172">
        <f t="shared" si="1"/>
        <v>4.7778137688108924</v>
      </c>
    </row>
    <row r="26" spans="1:13" hidden="1" x14ac:dyDescent="0.25">
      <c r="A26" s="170" t="s">
        <v>183</v>
      </c>
      <c r="B26" s="177">
        <v>312.77</v>
      </c>
      <c r="C26" s="177">
        <v>6086.03</v>
      </c>
      <c r="D26" s="177">
        <v>51736.959999999999</v>
      </c>
      <c r="E26" s="177">
        <v>327451.06</v>
      </c>
      <c r="F26" s="177">
        <v>194691.4</v>
      </c>
      <c r="G26" s="177">
        <v>104439.31</v>
      </c>
      <c r="H26" s="177">
        <v>48249.2</v>
      </c>
      <c r="I26" s="177">
        <v>21225.33</v>
      </c>
      <c r="J26" s="177">
        <v>7827.2</v>
      </c>
      <c r="K26" s="177">
        <f t="shared" si="6"/>
        <v>762019.25999999989</v>
      </c>
      <c r="L26" s="178">
        <v>154062</v>
      </c>
      <c r="M26" s="172">
        <f t="shared" si="1"/>
        <v>4.9461856914748603</v>
      </c>
    </row>
    <row r="27" spans="1:13" hidden="1" x14ac:dyDescent="0.25">
      <c r="A27" s="170" t="s">
        <v>184</v>
      </c>
      <c r="B27" s="177">
        <v>465.5</v>
      </c>
      <c r="C27" s="177">
        <v>6006.81</v>
      </c>
      <c r="D27" s="177">
        <v>52192.92</v>
      </c>
      <c r="E27" s="177">
        <v>352975.71</v>
      </c>
      <c r="F27" s="177">
        <v>183246.64</v>
      </c>
      <c r="G27" s="177">
        <v>107218.35</v>
      </c>
      <c r="H27" s="177">
        <v>58001.67</v>
      </c>
      <c r="I27" s="177">
        <v>29181.71</v>
      </c>
      <c r="J27" s="177">
        <v>12863.7</v>
      </c>
      <c r="K27" s="177">
        <f t="shared" si="6"/>
        <v>802153.01</v>
      </c>
      <c r="L27" s="178">
        <v>161728</v>
      </c>
      <c r="M27" s="172">
        <f t="shared" si="1"/>
        <v>4.9598895058369612</v>
      </c>
    </row>
    <row r="28" spans="1:13" hidden="1" x14ac:dyDescent="0.25">
      <c r="A28" s="170" t="s">
        <v>185</v>
      </c>
      <c r="B28" s="177">
        <v>506.51</v>
      </c>
      <c r="C28" s="177">
        <v>19005.060000000001</v>
      </c>
      <c r="D28" s="177">
        <v>98818.45</v>
      </c>
      <c r="E28" s="177">
        <v>249177.34</v>
      </c>
      <c r="F28" s="177">
        <v>65894.100000000006</v>
      </c>
      <c r="G28" s="177">
        <v>27938.39</v>
      </c>
      <c r="H28" s="177">
        <v>6631.35</v>
      </c>
      <c r="I28" s="177">
        <v>690.37</v>
      </c>
      <c r="J28" s="177">
        <v>0</v>
      </c>
      <c r="K28" s="177">
        <f t="shared" si="6"/>
        <v>468661.56999999995</v>
      </c>
      <c r="L28" s="178">
        <v>109869</v>
      </c>
      <c r="M28" s="172">
        <f t="shared" si="1"/>
        <v>4.2656397163895177</v>
      </c>
    </row>
    <row r="29" spans="1:13" hidden="1" x14ac:dyDescent="0.25">
      <c r="A29" s="170" t="s">
        <v>186</v>
      </c>
      <c r="B29" s="177">
        <v>3270.83</v>
      </c>
      <c r="C29" s="177">
        <v>68976.78</v>
      </c>
      <c r="D29" s="177">
        <v>333405.25</v>
      </c>
      <c r="E29" s="177">
        <v>519272.28</v>
      </c>
      <c r="F29" s="177">
        <v>339670.75</v>
      </c>
      <c r="G29" s="177">
        <v>183984.43</v>
      </c>
      <c r="H29" s="177">
        <v>80558.42</v>
      </c>
      <c r="I29" s="177">
        <v>29887.83</v>
      </c>
      <c r="J29" s="177">
        <v>8744.7999999999993</v>
      </c>
      <c r="K29" s="177">
        <f t="shared" si="6"/>
        <v>1567771.37</v>
      </c>
      <c r="L29" s="178">
        <v>349475</v>
      </c>
      <c r="M29" s="172">
        <f t="shared" si="1"/>
        <v>4.4860758852564562</v>
      </c>
    </row>
    <row r="30" spans="1:13" hidden="1" x14ac:dyDescent="0.25">
      <c r="A30" s="170" t="s">
        <v>176</v>
      </c>
      <c r="B30" s="177">
        <v>1663.43</v>
      </c>
      <c r="C30" s="177">
        <v>42649.85</v>
      </c>
      <c r="D30" s="177">
        <v>279578.57</v>
      </c>
      <c r="E30" s="177">
        <v>576054.89</v>
      </c>
      <c r="F30" s="177">
        <v>353404.37</v>
      </c>
      <c r="G30" s="177">
        <v>213298.6</v>
      </c>
      <c r="H30" s="177">
        <v>111967.08</v>
      </c>
      <c r="I30" s="177">
        <v>54891.93</v>
      </c>
      <c r="J30" s="177">
        <v>25194.400000000001</v>
      </c>
      <c r="K30" s="177">
        <f t="shared" si="6"/>
        <v>1658703.1199999999</v>
      </c>
      <c r="L30" s="178">
        <v>349773</v>
      </c>
      <c r="M30" s="172">
        <f t="shared" si="1"/>
        <v>4.7422274446569626</v>
      </c>
    </row>
    <row r="31" spans="1:13" hidden="1" x14ac:dyDescent="0.25">
      <c r="A31" s="170" t="s">
        <v>175</v>
      </c>
      <c r="B31" s="177">
        <v>1372.62</v>
      </c>
      <c r="C31" s="177">
        <v>43221.13</v>
      </c>
      <c r="D31" s="177">
        <v>270449.17</v>
      </c>
      <c r="E31" s="177">
        <v>509156.07</v>
      </c>
      <c r="F31" s="177">
        <v>343281.83</v>
      </c>
      <c r="G31" s="177">
        <v>181931.27</v>
      </c>
      <c r="H31" s="177">
        <v>87629.71</v>
      </c>
      <c r="I31" s="177">
        <v>39823.14</v>
      </c>
      <c r="J31" s="177">
        <v>15006.2</v>
      </c>
      <c r="K31" s="177">
        <f>SUM(B31:J31)</f>
        <v>1491871.14</v>
      </c>
      <c r="L31" s="178">
        <v>319592</v>
      </c>
      <c r="M31" s="172">
        <f t="shared" si="1"/>
        <v>4.6680490750707149</v>
      </c>
    </row>
    <row r="32" spans="1:13" x14ac:dyDescent="0.25">
      <c r="A32" s="25" t="s">
        <v>213</v>
      </c>
      <c r="B32" s="155">
        <f>SUM(B19:B31)</f>
        <v>31023.920000000002</v>
      </c>
      <c r="C32" s="155">
        <f t="shared" ref="C32:J32" si="7">SUM(C19:C31)</f>
        <v>570880.29</v>
      </c>
      <c r="D32" s="155">
        <f t="shared" si="7"/>
        <v>3765646.23</v>
      </c>
      <c r="E32" s="155">
        <f t="shared" si="7"/>
        <v>7801353.7199999988</v>
      </c>
      <c r="F32" s="155">
        <f t="shared" si="7"/>
        <v>5581517.0699999994</v>
      </c>
      <c r="G32" s="155">
        <f t="shared" si="7"/>
        <v>2268016.69</v>
      </c>
      <c r="H32" s="155">
        <f t="shared" si="7"/>
        <v>854000.6</v>
      </c>
      <c r="I32" s="155">
        <f t="shared" si="7"/>
        <v>283152.09000000003</v>
      </c>
      <c r="J32" s="155">
        <f t="shared" si="7"/>
        <v>90144.599999999991</v>
      </c>
      <c r="K32" s="155">
        <f>SUM(K19:K31)</f>
        <v>21245735.210000001</v>
      </c>
      <c r="L32" s="171">
        <f>SUM(L19:L31)</f>
        <v>4628934</v>
      </c>
      <c r="M32" s="172">
        <f t="shared" si="1"/>
        <v>4.5897684456075636</v>
      </c>
    </row>
    <row r="33" spans="1:13" x14ac:dyDescent="0.25">
      <c r="A33" s="25" t="s">
        <v>214</v>
      </c>
      <c r="B33" s="168">
        <f>B47</f>
        <v>30917.06</v>
      </c>
      <c r="C33" s="168">
        <f t="shared" ref="C33:L33" si="8">C47</f>
        <v>684886.49</v>
      </c>
      <c r="D33" s="168">
        <f t="shared" si="8"/>
        <v>3335043.32</v>
      </c>
      <c r="E33" s="168">
        <f t="shared" si="8"/>
        <v>6006887.3799999999</v>
      </c>
      <c r="F33" s="168">
        <f t="shared" si="8"/>
        <v>6020890.7699999996</v>
      </c>
      <c r="G33" s="168">
        <f t="shared" si="8"/>
        <v>3678345.9499999997</v>
      </c>
      <c r="H33" s="168">
        <f t="shared" si="8"/>
        <v>2244592.89</v>
      </c>
      <c r="I33" s="168">
        <f t="shared" si="8"/>
        <v>963920.33000000007</v>
      </c>
      <c r="J33" s="168">
        <f t="shared" si="8"/>
        <v>343928.43</v>
      </c>
      <c r="K33" s="168">
        <f t="shared" si="8"/>
        <v>23309412.619999997</v>
      </c>
      <c r="L33" s="171">
        <f t="shared" si="8"/>
        <v>4691809</v>
      </c>
      <c r="M33" s="172">
        <f t="shared" si="1"/>
        <v>4.9681077426638636</v>
      </c>
    </row>
    <row r="34" spans="1:13" hidden="1" x14ac:dyDescent="0.25">
      <c r="A34" s="147" t="s">
        <v>62</v>
      </c>
      <c r="B34" s="193">
        <v>6573.91</v>
      </c>
      <c r="C34" s="193">
        <v>110175.95</v>
      </c>
      <c r="D34" s="193">
        <v>458038.83</v>
      </c>
      <c r="E34" s="193">
        <v>564234.51</v>
      </c>
      <c r="F34" s="193">
        <v>363490.65</v>
      </c>
      <c r="G34" s="193">
        <v>191245.92</v>
      </c>
      <c r="H34" s="193">
        <v>96036.63</v>
      </c>
      <c r="I34" s="193">
        <v>35169.49</v>
      </c>
      <c r="J34" s="193">
        <v>10894.6</v>
      </c>
      <c r="K34" s="193">
        <f>SUM(B34:J34)</f>
        <v>1835860.49</v>
      </c>
      <c r="L34" s="194">
        <v>425101</v>
      </c>
      <c r="M34" s="172">
        <f t="shared" si="1"/>
        <v>4.318645427792454</v>
      </c>
    </row>
    <row r="35" spans="1:13" hidden="1" x14ac:dyDescent="0.25">
      <c r="A35" s="147" t="s">
        <v>63</v>
      </c>
      <c r="B35" s="193">
        <v>4831.9799999999996</v>
      </c>
      <c r="C35" s="193">
        <v>71298.820000000007</v>
      </c>
      <c r="D35" s="193">
        <v>316276.73</v>
      </c>
      <c r="E35" s="193">
        <v>554192.17000000004</v>
      </c>
      <c r="F35" s="193">
        <v>365825.1</v>
      </c>
      <c r="G35" s="193">
        <v>228200.1</v>
      </c>
      <c r="H35" s="193">
        <v>133657.12</v>
      </c>
      <c r="I35" s="193">
        <v>61634.23</v>
      </c>
      <c r="J35" s="193">
        <v>23587.3</v>
      </c>
      <c r="K35" s="193">
        <f t="shared" ref="K35:K45" si="9">SUM(B35:J35)</f>
        <v>1759503.55</v>
      </c>
      <c r="L35" s="194">
        <v>380806</v>
      </c>
      <c r="M35" s="172">
        <f t="shared" si="1"/>
        <v>4.6204722352063783</v>
      </c>
    </row>
    <row r="36" spans="1:13" hidden="1" x14ac:dyDescent="0.25">
      <c r="A36" s="147" t="s">
        <v>64</v>
      </c>
      <c r="B36" s="193">
        <v>1721.91</v>
      </c>
      <c r="C36" s="193">
        <v>43662.17</v>
      </c>
      <c r="D36" s="193">
        <v>264778.46999999997</v>
      </c>
      <c r="E36" s="193">
        <v>586106.36</v>
      </c>
      <c r="F36" s="193">
        <v>409489.79</v>
      </c>
      <c r="G36" s="193">
        <v>222341.64</v>
      </c>
      <c r="H36" s="193">
        <v>176348.75</v>
      </c>
      <c r="I36" s="193">
        <v>110994.32</v>
      </c>
      <c r="J36" s="193">
        <v>63772.43</v>
      </c>
      <c r="K36" s="193">
        <f t="shared" si="9"/>
        <v>1879215.8399999999</v>
      </c>
      <c r="L36" s="194">
        <v>378362</v>
      </c>
      <c r="M36" s="172">
        <f t="shared" si="1"/>
        <v>4.9667139934771463</v>
      </c>
    </row>
    <row r="37" spans="1:13" hidden="1" x14ac:dyDescent="0.25">
      <c r="A37" s="147" t="s">
        <v>65</v>
      </c>
      <c r="B37" s="193">
        <v>2242.38</v>
      </c>
      <c r="C37" s="193">
        <v>67515.289999999994</v>
      </c>
      <c r="D37" s="193">
        <v>362092.06</v>
      </c>
      <c r="E37" s="193">
        <v>595523.06999999995</v>
      </c>
      <c r="F37" s="193">
        <v>365322.72</v>
      </c>
      <c r="G37" s="193">
        <v>202349.64</v>
      </c>
      <c r="H37" s="193">
        <v>131223.47</v>
      </c>
      <c r="I37" s="193">
        <v>55949.9</v>
      </c>
      <c r="J37" s="193">
        <v>13440.2</v>
      </c>
      <c r="K37" s="193">
        <f t="shared" si="9"/>
        <v>1795658.73</v>
      </c>
      <c r="L37" s="194">
        <v>387607</v>
      </c>
      <c r="M37" s="172">
        <f t="shared" si="1"/>
        <v>4.6326787957905813</v>
      </c>
    </row>
    <row r="38" spans="1:13" hidden="1" x14ac:dyDescent="0.25">
      <c r="A38" s="147" t="s">
        <v>66</v>
      </c>
      <c r="B38" s="193">
        <v>3845.53</v>
      </c>
      <c r="C38" s="193">
        <v>87191.93</v>
      </c>
      <c r="D38" s="193">
        <v>412056.16</v>
      </c>
      <c r="E38" s="193">
        <v>749227.47</v>
      </c>
      <c r="F38" s="193">
        <v>444208.28</v>
      </c>
      <c r="G38" s="193">
        <v>238301.75</v>
      </c>
      <c r="H38" s="193">
        <v>151142.17000000001</v>
      </c>
      <c r="I38" s="193">
        <v>68481.7</v>
      </c>
      <c r="J38" s="193">
        <v>22795.8</v>
      </c>
      <c r="K38" s="193">
        <f t="shared" si="9"/>
        <v>2177250.7899999996</v>
      </c>
      <c r="L38" s="194">
        <v>468755</v>
      </c>
      <c r="M38" s="172">
        <f t="shared" si="1"/>
        <v>4.6447521413104917</v>
      </c>
    </row>
    <row r="39" spans="1:13" hidden="1" x14ac:dyDescent="0.25">
      <c r="A39" s="147" t="s">
        <v>67</v>
      </c>
      <c r="B39" s="193">
        <v>3388.15</v>
      </c>
      <c r="C39" s="193">
        <v>55946.19</v>
      </c>
      <c r="D39" s="193">
        <v>247392.36</v>
      </c>
      <c r="E39" s="193">
        <v>381641.06</v>
      </c>
      <c r="F39" s="193">
        <v>532306.73</v>
      </c>
      <c r="G39" s="193">
        <v>271107.12</v>
      </c>
      <c r="H39" s="193">
        <v>195265.08</v>
      </c>
      <c r="I39" s="193">
        <v>96740.52</v>
      </c>
      <c r="J39" s="193">
        <v>45290.9</v>
      </c>
      <c r="K39" s="193">
        <f t="shared" si="9"/>
        <v>1829078.1099999999</v>
      </c>
      <c r="L39" s="194">
        <v>363370</v>
      </c>
      <c r="M39" s="172">
        <f t="shared" si="1"/>
        <v>5.0336519525552461</v>
      </c>
    </row>
    <row r="40" spans="1:13" hidden="1" x14ac:dyDescent="0.25">
      <c r="A40" s="147" t="s">
        <v>68</v>
      </c>
      <c r="B40" s="193">
        <v>3207.2</v>
      </c>
      <c r="C40" s="193">
        <v>78109.39</v>
      </c>
      <c r="D40" s="193">
        <v>297715.7</v>
      </c>
      <c r="E40" s="193">
        <v>519858.28</v>
      </c>
      <c r="F40" s="193">
        <v>578694.48</v>
      </c>
      <c r="G40" s="193">
        <v>316807.77</v>
      </c>
      <c r="H40" s="193">
        <v>161653.07</v>
      </c>
      <c r="I40" s="193">
        <v>52912.2</v>
      </c>
      <c r="J40" s="193">
        <v>14479.9</v>
      </c>
      <c r="K40" s="193">
        <f t="shared" si="9"/>
        <v>2023437.99</v>
      </c>
      <c r="L40" s="194">
        <v>395965</v>
      </c>
      <c r="M40" s="172">
        <f t="shared" si="1"/>
        <v>5.1101435480408623</v>
      </c>
    </row>
    <row r="41" spans="1:13" hidden="1" x14ac:dyDescent="0.25">
      <c r="A41" s="147" t="s">
        <v>69</v>
      </c>
      <c r="B41" s="193">
        <v>1464.57</v>
      </c>
      <c r="C41" s="193">
        <v>62649.23</v>
      </c>
      <c r="D41" s="193">
        <v>322950.09999999998</v>
      </c>
      <c r="E41" s="193">
        <v>439789.96</v>
      </c>
      <c r="F41" s="193">
        <v>428445.84</v>
      </c>
      <c r="G41" s="193">
        <v>247599.2</v>
      </c>
      <c r="H41" s="193">
        <v>109179.02</v>
      </c>
      <c r="I41" s="193">
        <v>25442.09</v>
      </c>
      <c r="J41" s="193">
        <v>3947.5</v>
      </c>
      <c r="K41" s="193">
        <f t="shared" si="9"/>
        <v>1641467.51</v>
      </c>
      <c r="L41" s="194">
        <v>352318</v>
      </c>
      <c r="M41" s="172">
        <f t="shared" si="1"/>
        <v>4.6590509426143427</v>
      </c>
    </row>
    <row r="42" spans="1:13" hidden="1" x14ac:dyDescent="0.25">
      <c r="A42" s="147" t="s">
        <v>70</v>
      </c>
      <c r="B42" s="193">
        <v>1264.5899999999999</v>
      </c>
      <c r="C42" s="167">
        <v>46618.1</v>
      </c>
      <c r="D42" s="193">
        <v>218195.84</v>
      </c>
      <c r="E42" s="193">
        <v>424861.45</v>
      </c>
      <c r="F42" s="193">
        <v>581007.87</v>
      </c>
      <c r="G42" s="193">
        <v>322284.2</v>
      </c>
      <c r="H42" s="193">
        <v>183102.06</v>
      </c>
      <c r="I42" s="193">
        <v>64081.98</v>
      </c>
      <c r="J42" s="193">
        <v>12625.4</v>
      </c>
      <c r="K42" s="193">
        <f t="shared" si="9"/>
        <v>1854041.49</v>
      </c>
      <c r="L42" s="194">
        <v>365258</v>
      </c>
      <c r="M42" s="172">
        <f t="shared" si="1"/>
        <v>5.0759777746141079</v>
      </c>
    </row>
    <row r="43" spans="1:13" hidden="1" x14ac:dyDescent="0.25">
      <c r="A43" s="147" t="s">
        <v>71</v>
      </c>
      <c r="B43" s="193">
        <v>862.93</v>
      </c>
      <c r="C43" s="193">
        <v>20878.18</v>
      </c>
      <c r="D43" s="193">
        <v>150730.16</v>
      </c>
      <c r="E43" s="193">
        <v>312510.28000000003</v>
      </c>
      <c r="F43" s="193">
        <v>507180.28</v>
      </c>
      <c r="G43" s="193">
        <v>344636.27</v>
      </c>
      <c r="H43" s="193">
        <v>246249.14</v>
      </c>
      <c r="I43" s="193">
        <v>117477.97</v>
      </c>
      <c r="J43" s="193">
        <v>41782.699999999997</v>
      </c>
      <c r="K43" s="193">
        <f t="shared" si="9"/>
        <v>1742307.9100000001</v>
      </c>
      <c r="L43" s="194">
        <v>319404</v>
      </c>
      <c r="M43" s="172">
        <f t="shared" si="1"/>
        <v>5.4548719176967104</v>
      </c>
    </row>
    <row r="44" spans="1:13" hidden="1" x14ac:dyDescent="0.25">
      <c r="A44" s="147" t="s">
        <v>72</v>
      </c>
      <c r="B44" s="193">
        <v>246.63</v>
      </c>
      <c r="C44" s="193">
        <v>12225.76</v>
      </c>
      <c r="D44" s="193">
        <v>89675.38</v>
      </c>
      <c r="E44" s="193">
        <v>348014.89</v>
      </c>
      <c r="F44" s="193">
        <v>580840.93000000005</v>
      </c>
      <c r="G44" s="193">
        <v>418613.82</v>
      </c>
      <c r="H44" s="193">
        <v>308246.76</v>
      </c>
      <c r="I44" s="193">
        <v>153369.97</v>
      </c>
      <c r="J44" s="193">
        <v>69495</v>
      </c>
      <c r="K44" s="193">
        <f t="shared" si="9"/>
        <v>1980729.1400000001</v>
      </c>
      <c r="L44" s="194">
        <v>343061</v>
      </c>
      <c r="M44" s="172">
        <f t="shared" si="1"/>
        <v>5.7736937162778634</v>
      </c>
    </row>
    <row r="45" spans="1:13" hidden="1" x14ac:dyDescent="0.25">
      <c r="A45" s="147" t="s">
        <v>73</v>
      </c>
      <c r="B45" s="193">
        <v>1150.3699999999999</v>
      </c>
      <c r="C45" s="193">
        <v>24998.53</v>
      </c>
      <c r="D45" s="193">
        <v>157186.29999999999</v>
      </c>
      <c r="E45" s="193">
        <v>400673.42</v>
      </c>
      <c r="F45" s="193">
        <v>687263.51</v>
      </c>
      <c r="G45" s="193">
        <v>437820.32</v>
      </c>
      <c r="H45" s="193">
        <v>260025.93</v>
      </c>
      <c r="I45" s="193">
        <v>90364.9</v>
      </c>
      <c r="J45" s="193">
        <v>17540.7</v>
      </c>
      <c r="K45" s="193">
        <f t="shared" si="9"/>
        <v>2077023.9799999997</v>
      </c>
      <c r="L45" s="194">
        <v>383913</v>
      </c>
      <c r="M45" s="172">
        <f t="shared" si="1"/>
        <v>5.4101423499594956</v>
      </c>
    </row>
    <row r="46" spans="1:13" hidden="1" x14ac:dyDescent="0.25">
      <c r="A46" s="147" t="s">
        <v>74</v>
      </c>
      <c r="B46" s="193">
        <v>116.91</v>
      </c>
      <c r="C46" s="193">
        <v>3616.95</v>
      </c>
      <c r="D46" s="193">
        <v>37955.230000000003</v>
      </c>
      <c r="E46" s="193">
        <v>130254.46</v>
      </c>
      <c r="F46" s="193">
        <v>176814.59</v>
      </c>
      <c r="G46" s="193">
        <v>237038.2</v>
      </c>
      <c r="H46" s="193">
        <v>92463.69</v>
      </c>
      <c r="I46" s="193">
        <v>31301.06</v>
      </c>
      <c r="J46" s="193">
        <v>4276</v>
      </c>
      <c r="K46" s="193">
        <f>SUM(B46:J46)</f>
        <v>713837.09000000008</v>
      </c>
      <c r="L46" s="194">
        <v>127889</v>
      </c>
      <c r="M46" s="172">
        <f t="shared" si="1"/>
        <v>5.581692639711</v>
      </c>
    </row>
    <row r="47" spans="1:13" hidden="1" x14ac:dyDescent="0.25">
      <c r="A47" s="153" t="s">
        <v>214</v>
      </c>
      <c r="B47" s="168">
        <f t="shared" ref="B47:J47" si="10">SUM(B34:B46)</f>
        <v>30917.06</v>
      </c>
      <c r="C47" s="168">
        <f t="shared" si="10"/>
        <v>684886.49</v>
      </c>
      <c r="D47" s="168">
        <f t="shared" si="10"/>
        <v>3335043.32</v>
      </c>
      <c r="E47" s="168">
        <f t="shared" si="10"/>
        <v>6006887.3799999999</v>
      </c>
      <c r="F47" s="168">
        <f t="shared" si="10"/>
        <v>6020890.7699999996</v>
      </c>
      <c r="G47" s="168">
        <f t="shared" si="10"/>
        <v>3678345.9499999997</v>
      </c>
      <c r="H47" s="168">
        <f t="shared" si="10"/>
        <v>2244592.89</v>
      </c>
      <c r="I47" s="168">
        <f t="shared" si="10"/>
        <v>963920.33000000007</v>
      </c>
      <c r="J47" s="168">
        <f t="shared" si="10"/>
        <v>343928.43</v>
      </c>
      <c r="K47" s="168">
        <f>SUM(K34:K46)</f>
        <v>23309412.619999997</v>
      </c>
      <c r="L47" s="171">
        <f>SUM(L34:L46)</f>
        <v>4691809</v>
      </c>
      <c r="M47" s="172">
        <f>IFERROR((K47/L47),0)</f>
        <v>4.9681077426638636</v>
      </c>
    </row>
    <row r="48" spans="1:13" hidden="1" x14ac:dyDescent="0.25">
      <c r="A48" s="25" t="s">
        <v>215</v>
      </c>
      <c r="B48" s="168">
        <f>B62</f>
        <v>4151.0999999999995</v>
      </c>
      <c r="C48" s="168">
        <f t="shared" ref="C48:L48" si="11">C62</f>
        <v>233222.92</v>
      </c>
      <c r="D48" s="168">
        <f t="shared" si="11"/>
        <v>1563411.0799999998</v>
      </c>
      <c r="E48" s="168">
        <f t="shared" si="11"/>
        <v>4653611.8000000007</v>
      </c>
      <c r="F48" s="168">
        <f t="shared" si="11"/>
        <v>6300007.7300000004</v>
      </c>
      <c r="G48" s="168">
        <f t="shared" si="11"/>
        <v>5045180.3</v>
      </c>
      <c r="H48" s="168">
        <f t="shared" si="11"/>
        <v>1953498.8699999996</v>
      </c>
      <c r="I48" s="168">
        <f t="shared" si="11"/>
        <v>797836.87</v>
      </c>
      <c r="J48" s="168">
        <f t="shared" si="11"/>
        <v>35019.660000000003</v>
      </c>
      <c r="K48" s="168">
        <f t="shared" si="11"/>
        <v>20585940.329999998</v>
      </c>
      <c r="L48" s="171">
        <f t="shared" si="11"/>
        <v>3867348</v>
      </c>
      <c r="M48" s="172">
        <f t="shared" ref="M48:M61" si="12">IFERROR((K48/L48),0)</f>
        <v>5.3230121338964063</v>
      </c>
    </row>
    <row r="49" spans="1:13" hidden="1" x14ac:dyDescent="0.25">
      <c r="A49" s="147" t="s">
        <v>75</v>
      </c>
      <c r="B49" s="193">
        <v>202.9</v>
      </c>
      <c r="C49" s="193">
        <v>16185.04</v>
      </c>
      <c r="D49" s="193">
        <v>59836.04</v>
      </c>
      <c r="E49" s="193">
        <v>244848.73</v>
      </c>
      <c r="F49" s="193">
        <v>536484.76</v>
      </c>
      <c r="G49" s="193">
        <v>283447.59000000003</v>
      </c>
      <c r="H49" s="193">
        <v>166903.67999999999</v>
      </c>
      <c r="I49" s="193">
        <v>56484.57</v>
      </c>
      <c r="J49" s="193">
        <v>5901.5</v>
      </c>
      <c r="K49" s="193">
        <f t="shared" ref="K49:K60" si="13">SUM(B49:J49)</f>
        <v>1370294.81</v>
      </c>
      <c r="L49" s="194">
        <v>247997</v>
      </c>
      <c r="M49" s="172">
        <f t="shared" si="12"/>
        <v>5.5254491384976436</v>
      </c>
    </row>
    <row r="50" spans="1:13" hidden="1" x14ac:dyDescent="0.25">
      <c r="A50" s="147" t="s">
        <v>76</v>
      </c>
      <c r="B50" s="193">
        <v>304.87</v>
      </c>
      <c r="C50" s="193">
        <v>30548.71</v>
      </c>
      <c r="D50" s="193">
        <v>156578.73000000001</v>
      </c>
      <c r="E50" s="193">
        <v>460823.78</v>
      </c>
      <c r="F50" s="193">
        <v>666729.74</v>
      </c>
      <c r="G50" s="193">
        <v>300212</v>
      </c>
      <c r="H50" s="193">
        <v>134972.10999999999</v>
      </c>
      <c r="I50" s="193">
        <v>38260.19</v>
      </c>
      <c r="J50" s="193">
        <v>2780.2</v>
      </c>
      <c r="K50" s="193">
        <f t="shared" si="13"/>
        <v>1791210.3299999998</v>
      </c>
      <c r="L50" s="194">
        <v>351354</v>
      </c>
      <c r="M50" s="172">
        <f t="shared" si="12"/>
        <v>5.0980217387591997</v>
      </c>
    </row>
    <row r="51" spans="1:13" hidden="1" x14ac:dyDescent="0.25">
      <c r="A51" s="147" t="s">
        <v>77</v>
      </c>
      <c r="B51" s="193">
        <v>332.91</v>
      </c>
      <c r="C51" s="193">
        <v>22013.69</v>
      </c>
      <c r="D51" s="193">
        <v>111278.68</v>
      </c>
      <c r="E51" s="193">
        <v>353965.5</v>
      </c>
      <c r="F51" s="193">
        <v>516913.83</v>
      </c>
      <c r="G51" s="193">
        <v>434609.77</v>
      </c>
      <c r="H51" s="193">
        <v>130980.78</v>
      </c>
      <c r="I51" s="193">
        <v>47998.94</v>
      </c>
      <c r="J51" s="193">
        <v>2295.4</v>
      </c>
      <c r="K51" s="193">
        <f>SUM(B51:J51)</f>
        <v>1620389.5</v>
      </c>
      <c r="L51" s="194">
        <v>306792</v>
      </c>
      <c r="M51" s="172">
        <f t="shared" si="12"/>
        <v>5.2817201882708806</v>
      </c>
    </row>
    <row r="52" spans="1:13" hidden="1" x14ac:dyDescent="0.25">
      <c r="A52" s="147" t="s">
        <v>78</v>
      </c>
      <c r="B52" s="193">
        <v>335.08</v>
      </c>
      <c r="C52" s="193">
        <v>14572.07</v>
      </c>
      <c r="D52" s="193">
        <v>105454.69</v>
      </c>
      <c r="E52" s="193">
        <v>380331.8</v>
      </c>
      <c r="F52" s="193">
        <v>685877.24</v>
      </c>
      <c r="G52" s="193">
        <v>363739.71</v>
      </c>
      <c r="H52" s="193">
        <v>149602.39000000001</v>
      </c>
      <c r="I52" s="193">
        <v>62628.94</v>
      </c>
      <c r="J52" s="193">
        <v>5088</v>
      </c>
      <c r="K52" s="193">
        <f t="shared" si="13"/>
        <v>1767629.92</v>
      </c>
      <c r="L52" s="194">
        <v>330022</v>
      </c>
      <c r="M52" s="172">
        <f t="shared" si="12"/>
        <v>5.3560972298816436</v>
      </c>
    </row>
    <row r="53" spans="1:13" hidden="1" x14ac:dyDescent="0.25">
      <c r="A53" s="147" t="s">
        <v>122</v>
      </c>
      <c r="B53" s="193">
        <v>688.56</v>
      </c>
      <c r="C53" s="193">
        <v>39330.35</v>
      </c>
      <c r="D53" s="193">
        <v>145462.70000000001</v>
      </c>
      <c r="E53" s="193">
        <v>353562.64</v>
      </c>
      <c r="F53" s="193">
        <v>501102.68</v>
      </c>
      <c r="G53" s="193">
        <v>530176.22</v>
      </c>
      <c r="H53" s="193">
        <v>143856.46</v>
      </c>
      <c r="I53" s="193">
        <v>49164.61</v>
      </c>
      <c r="J53" s="193">
        <v>1622.6</v>
      </c>
      <c r="K53" s="193">
        <f t="shared" si="13"/>
        <v>1764966.82</v>
      </c>
      <c r="L53" s="194">
        <v>337869</v>
      </c>
      <c r="M53" s="172">
        <f t="shared" si="12"/>
        <v>5.2238199420485456</v>
      </c>
    </row>
    <row r="54" spans="1:13" hidden="1" x14ac:dyDescent="0.25">
      <c r="A54" s="147" t="s">
        <v>123</v>
      </c>
      <c r="B54" s="193">
        <v>307.41000000000003</v>
      </c>
      <c r="C54" s="193">
        <v>16048.92</v>
      </c>
      <c r="D54" s="193">
        <v>95411.61</v>
      </c>
      <c r="E54" s="193">
        <v>400441.07</v>
      </c>
      <c r="F54" s="193">
        <v>503204.08</v>
      </c>
      <c r="G54" s="193">
        <v>572331.91</v>
      </c>
      <c r="H54" s="193">
        <v>211100.6</v>
      </c>
      <c r="I54" s="193">
        <v>123755.13</v>
      </c>
      <c r="J54" s="193">
        <v>7900.66</v>
      </c>
      <c r="K54" s="193">
        <f t="shared" si="13"/>
        <v>1930501.39</v>
      </c>
      <c r="L54" s="194">
        <v>347852</v>
      </c>
      <c r="M54" s="172">
        <f t="shared" si="12"/>
        <v>5.5497780377861847</v>
      </c>
    </row>
    <row r="55" spans="1:13" hidden="1" x14ac:dyDescent="0.25">
      <c r="A55" s="147" t="s">
        <v>124</v>
      </c>
      <c r="B55" s="193">
        <v>93.23</v>
      </c>
      <c r="C55" s="193">
        <v>6813.28</v>
      </c>
      <c r="D55" s="193">
        <v>50974.31</v>
      </c>
      <c r="E55" s="193">
        <v>262788.89</v>
      </c>
      <c r="F55" s="193">
        <v>420711.58</v>
      </c>
      <c r="G55" s="193">
        <v>471083.35</v>
      </c>
      <c r="H55" s="193">
        <v>155069.01999999999</v>
      </c>
      <c r="I55" s="193">
        <v>80491.03</v>
      </c>
      <c r="J55" s="193">
        <v>535.5</v>
      </c>
      <c r="K55" s="193">
        <f t="shared" si="13"/>
        <v>1448560.1900000002</v>
      </c>
      <c r="L55" s="194">
        <v>255209</v>
      </c>
      <c r="M55" s="172">
        <f t="shared" si="12"/>
        <v>5.6759761215317646</v>
      </c>
    </row>
    <row r="56" spans="1:13" hidden="1" x14ac:dyDescent="0.25">
      <c r="A56" s="147" t="s">
        <v>125</v>
      </c>
      <c r="B56" s="193">
        <v>148.87</v>
      </c>
      <c r="C56" s="193">
        <v>8717.94</v>
      </c>
      <c r="D56" s="193">
        <v>62901.04</v>
      </c>
      <c r="E56" s="193">
        <v>287497.98</v>
      </c>
      <c r="F56" s="193">
        <v>450749.73</v>
      </c>
      <c r="G56" s="193">
        <v>500077.96</v>
      </c>
      <c r="H56" s="193">
        <v>179029.96</v>
      </c>
      <c r="I56" s="193">
        <v>77122.38</v>
      </c>
      <c r="J56" s="193">
        <v>2464.5</v>
      </c>
      <c r="K56" s="193">
        <f t="shared" si="13"/>
        <v>1568710.3599999999</v>
      </c>
      <c r="L56" s="194">
        <v>277635</v>
      </c>
      <c r="M56" s="172">
        <f t="shared" si="12"/>
        <v>5.650261530426639</v>
      </c>
    </row>
    <row r="57" spans="1:13" hidden="1" x14ac:dyDescent="0.25">
      <c r="A57" s="147" t="s">
        <v>126</v>
      </c>
      <c r="B57" s="193">
        <v>343.92</v>
      </c>
      <c r="C57" s="167">
        <v>17850.599999999999</v>
      </c>
      <c r="D57" s="193">
        <v>104447.78</v>
      </c>
      <c r="E57" s="193">
        <v>319799.55</v>
      </c>
      <c r="F57" s="193">
        <v>385736.53</v>
      </c>
      <c r="G57" s="193">
        <v>409748.64</v>
      </c>
      <c r="H57" s="193">
        <v>147841.29</v>
      </c>
      <c r="I57" s="193">
        <v>54157.36</v>
      </c>
      <c r="J57" s="193">
        <v>1033.4000000000001</v>
      </c>
      <c r="K57" s="193">
        <f t="shared" si="13"/>
        <v>1440959.07</v>
      </c>
      <c r="L57" s="194">
        <v>268722</v>
      </c>
      <c r="M57" s="172">
        <f t="shared" si="12"/>
        <v>5.362266840824347</v>
      </c>
    </row>
    <row r="58" spans="1:13" hidden="1" x14ac:dyDescent="0.25">
      <c r="A58" s="147" t="s">
        <v>127</v>
      </c>
      <c r="B58" s="193">
        <v>271.10000000000002</v>
      </c>
      <c r="C58" s="193">
        <v>14203.33</v>
      </c>
      <c r="D58" s="193">
        <v>100368.72</v>
      </c>
      <c r="E58" s="193">
        <v>328683.09999999998</v>
      </c>
      <c r="F58" s="193">
        <v>420324.71</v>
      </c>
      <c r="G58" s="193">
        <v>402706.55</v>
      </c>
      <c r="H58" s="193">
        <v>183538.39</v>
      </c>
      <c r="I58" s="193">
        <v>77891.63</v>
      </c>
      <c r="J58" s="193">
        <v>911.8</v>
      </c>
      <c r="K58" s="193">
        <f t="shared" si="13"/>
        <v>1528899.3299999998</v>
      </c>
      <c r="L58" s="194">
        <v>280413</v>
      </c>
      <c r="M58" s="172">
        <f t="shared" si="12"/>
        <v>5.452312588931326</v>
      </c>
    </row>
    <row r="59" spans="1:13" hidden="1" x14ac:dyDescent="0.25">
      <c r="A59" s="147" t="s">
        <v>128</v>
      </c>
      <c r="B59" s="193">
        <v>393.72</v>
      </c>
      <c r="C59" s="193">
        <v>15784.13</v>
      </c>
      <c r="D59" s="193">
        <v>105022.39</v>
      </c>
      <c r="E59" s="193">
        <v>317927.14</v>
      </c>
      <c r="F59" s="193">
        <v>337949.51</v>
      </c>
      <c r="G59" s="193">
        <v>363520.38</v>
      </c>
      <c r="H59" s="193">
        <v>164929.28</v>
      </c>
      <c r="I59" s="193">
        <v>73090.87</v>
      </c>
      <c r="J59" s="193">
        <v>605.9</v>
      </c>
      <c r="K59" s="193">
        <f t="shared" si="13"/>
        <v>1379223.3199999998</v>
      </c>
      <c r="L59" s="194">
        <v>257612</v>
      </c>
      <c r="M59" s="172">
        <f t="shared" si="12"/>
        <v>5.3538783907581937</v>
      </c>
    </row>
    <row r="60" spans="1:13" hidden="1" x14ac:dyDescent="0.25">
      <c r="A60" s="147" t="s">
        <v>120</v>
      </c>
      <c r="B60" s="193">
        <v>192.19</v>
      </c>
      <c r="C60" s="193">
        <v>7027.24</v>
      </c>
      <c r="D60" s="193">
        <v>72398.73</v>
      </c>
      <c r="E60" s="193">
        <v>217760.37</v>
      </c>
      <c r="F60" s="193">
        <v>349969.59</v>
      </c>
      <c r="G60" s="193">
        <v>251783.04000000001</v>
      </c>
      <c r="H60" s="193">
        <v>128794.74</v>
      </c>
      <c r="I60" s="193">
        <v>44290.99</v>
      </c>
      <c r="J60" s="193">
        <v>3680.7</v>
      </c>
      <c r="K60" s="193">
        <f t="shared" si="13"/>
        <v>1075897.5900000001</v>
      </c>
      <c r="L60" s="194">
        <v>195949</v>
      </c>
      <c r="M60" s="172">
        <f t="shared" si="12"/>
        <v>5.4907021214703828</v>
      </c>
    </row>
    <row r="61" spans="1:13" hidden="1" x14ac:dyDescent="0.25">
      <c r="A61" s="147" t="s">
        <v>121</v>
      </c>
      <c r="B61" s="193">
        <v>536.34</v>
      </c>
      <c r="C61" s="193">
        <v>24127.62</v>
      </c>
      <c r="D61" s="193">
        <v>393275.66</v>
      </c>
      <c r="E61" s="193">
        <v>725181.25</v>
      </c>
      <c r="F61" s="193">
        <v>524253.75</v>
      </c>
      <c r="G61" s="193">
        <v>161743.18</v>
      </c>
      <c r="H61" s="193">
        <v>56880.17</v>
      </c>
      <c r="I61" s="193">
        <v>12500.23</v>
      </c>
      <c r="J61" s="193">
        <v>199.5</v>
      </c>
      <c r="K61" s="193">
        <f>SUM(B61:J61)</f>
        <v>1898697.7</v>
      </c>
      <c r="L61" s="194">
        <v>409922</v>
      </c>
      <c r="M61" s="172">
        <f t="shared" si="12"/>
        <v>4.6318511814442749</v>
      </c>
    </row>
    <row r="62" spans="1:13" x14ac:dyDescent="0.25">
      <c r="A62" s="153" t="s">
        <v>215</v>
      </c>
      <c r="B62" s="168">
        <f t="shared" ref="B62:J62" si="14">SUM(B49:B61)</f>
        <v>4151.0999999999995</v>
      </c>
      <c r="C62" s="168">
        <f t="shared" si="14"/>
        <v>233222.92</v>
      </c>
      <c r="D62" s="168">
        <f t="shared" si="14"/>
        <v>1563411.0799999998</v>
      </c>
      <c r="E62" s="168">
        <f t="shared" si="14"/>
        <v>4653611.8000000007</v>
      </c>
      <c r="F62" s="168">
        <f t="shared" si="14"/>
        <v>6300007.7300000004</v>
      </c>
      <c r="G62" s="168">
        <f t="shared" si="14"/>
        <v>5045180.3</v>
      </c>
      <c r="H62" s="168">
        <f t="shared" si="14"/>
        <v>1953498.8699999996</v>
      </c>
      <c r="I62" s="168">
        <f t="shared" si="14"/>
        <v>797836.87</v>
      </c>
      <c r="J62" s="168">
        <f t="shared" si="14"/>
        <v>35019.660000000003</v>
      </c>
      <c r="K62" s="168">
        <f>SUM(K49:K61)</f>
        <v>20585940.329999998</v>
      </c>
      <c r="L62" s="171">
        <f>SUM(L49:L61)</f>
        <v>3867348</v>
      </c>
      <c r="M62" s="172">
        <f>IFERROR((K62/L62),0)</f>
        <v>5.3230121338964063</v>
      </c>
    </row>
    <row r="63" spans="1:13" ht="15.75" thickBot="1" x14ac:dyDescent="0.3">
      <c r="A63" s="29" t="s">
        <v>211</v>
      </c>
      <c r="B63" s="195">
        <f>B47+B62+B32+B17</f>
        <v>112730.35</v>
      </c>
      <c r="C63" s="195">
        <f t="shared" ref="C63:J63" si="15">C47+C62+C32+C17</f>
        <v>2132756.7500000005</v>
      </c>
      <c r="D63" s="195">
        <f>D47+D62+D32+D17</f>
        <v>11841986.869999999</v>
      </c>
      <c r="E63" s="195">
        <f t="shared" si="15"/>
        <v>27906994.109999999</v>
      </c>
      <c r="F63" s="195">
        <f t="shared" si="15"/>
        <v>27360396.280000001</v>
      </c>
      <c r="G63" s="195">
        <f t="shared" si="15"/>
        <v>15545074.649999999</v>
      </c>
      <c r="H63" s="195">
        <f t="shared" si="15"/>
        <v>6783570.709999999</v>
      </c>
      <c r="I63" s="195">
        <f t="shared" si="15"/>
        <v>2586470.9700000002</v>
      </c>
      <c r="J63" s="195">
        <f t="shared" si="15"/>
        <v>552541.53999999992</v>
      </c>
      <c r="K63" s="195">
        <f>K47+K62+K32+K17</f>
        <v>94822522.229999989</v>
      </c>
      <c r="L63" s="196">
        <f>L47+L62+L32+L17</f>
        <v>19241926</v>
      </c>
      <c r="M63" s="197">
        <f>IFERROR((K63/L63),0)</f>
        <v>4.9279122178310004</v>
      </c>
    </row>
    <row r="64" spans="1:13" x14ac:dyDescent="0.25">
      <c r="A64" s="198"/>
      <c r="B64" s="199"/>
      <c r="C64" s="199"/>
      <c r="D64" s="199"/>
      <c r="E64" s="199"/>
      <c r="F64" s="199"/>
      <c r="G64" s="199"/>
      <c r="H64" s="199"/>
      <c r="I64" s="199"/>
      <c r="J64" s="199"/>
      <c r="K64" s="199"/>
      <c r="L64" s="199"/>
      <c r="M64" s="199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2DA6F9-D907-433B-BC2B-3ABCE47AD875}">
  <dimension ref="A1:M68"/>
  <sheetViews>
    <sheetView topLeftCell="A4" workbookViewId="0">
      <selection activeCell="A4" sqref="A4:M68"/>
    </sheetView>
  </sheetViews>
  <sheetFormatPr defaultRowHeight="15" x14ac:dyDescent="0.25"/>
  <cols>
    <col min="1" max="1" width="12" bestFit="1" customWidth="1"/>
    <col min="2" max="2" width="10" bestFit="1" customWidth="1"/>
    <col min="3" max="3" width="11" bestFit="1" customWidth="1"/>
    <col min="4" max="4" width="12.5703125" bestFit="1" customWidth="1"/>
    <col min="5" max="5" width="13.7109375" bestFit="1" customWidth="1"/>
    <col min="6" max="6" width="14.7109375" bestFit="1" customWidth="1"/>
    <col min="7" max="7" width="13.7109375" bestFit="1" customWidth="1"/>
    <col min="8" max="10" width="12.5703125" bestFit="1" customWidth="1"/>
    <col min="11" max="11" width="13.7109375" bestFit="1" customWidth="1"/>
    <col min="12" max="12" width="14.7109375" bestFit="1" customWidth="1"/>
    <col min="13" max="13" width="13.5703125" bestFit="1" customWidth="1"/>
  </cols>
  <sheetData>
    <row r="1" spans="1:13" ht="18.75" x14ac:dyDescent="0.3">
      <c r="A1" s="206" t="s">
        <v>208</v>
      </c>
      <c r="B1" s="207"/>
      <c r="C1" s="207"/>
      <c r="D1" s="207"/>
      <c r="E1" s="207"/>
      <c r="F1" s="207"/>
      <c r="G1" s="207"/>
      <c r="H1" s="207"/>
      <c r="I1" s="207"/>
      <c r="J1" s="207"/>
      <c r="K1" s="207"/>
      <c r="L1" s="207"/>
      <c r="M1" s="208"/>
    </row>
    <row r="2" spans="1:13" ht="16.5" thickBot="1" x14ac:dyDescent="0.3">
      <c r="A2" s="209" t="s">
        <v>209</v>
      </c>
      <c r="B2" s="210"/>
      <c r="C2" s="210"/>
      <c r="D2" s="210"/>
      <c r="E2" s="210"/>
      <c r="F2" s="210"/>
      <c r="G2" s="210"/>
      <c r="H2" s="210"/>
      <c r="I2" s="210"/>
      <c r="J2" s="210"/>
      <c r="K2" s="210"/>
      <c r="L2" s="210"/>
      <c r="M2" s="211"/>
    </row>
    <row r="3" spans="1:13" ht="15.75" thickBot="1" x14ac:dyDescent="0.3">
      <c r="A3" s="212" t="s">
        <v>202</v>
      </c>
      <c r="B3" s="213"/>
      <c r="C3" s="213"/>
      <c r="D3" s="213"/>
      <c r="E3" s="213"/>
      <c r="F3" s="213"/>
      <c r="G3" s="213"/>
      <c r="H3" s="213"/>
      <c r="I3" s="213"/>
      <c r="J3" s="213"/>
      <c r="K3" s="213"/>
      <c r="L3" s="213"/>
      <c r="M3" s="214"/>
    </row>
    <row r="4" spans="1:13" x14ac:dyDescent="0.25">
      <c r="A4" s="148" t="s">
        <v>14</v>
      </c>
      <c r="B4" s="191" t="s">
        <v>132</v>
      </c>
      <c r="C4" s="149" t="s">
        <v>30</v>
      </c>
      <c r="D4" s="149" t="s">
        <v>31</v>
      </c>
      <c r="E4" s="149" t="s">
        <v>133</v>
      </c>
      <c r="F4" s="149" t="s">
        <v>134</v>
      </c>
      <c r="G4" s="149" t="s">
        <v>135</v>
      </c>
      <c r="H4" s="149" t="s">
        <v>136</v>
      </c>
      <c r="I4" s="149" t="s">
        <v>137</v>
      </c>
      <c r="J4" s="149" t="s">
        <v>138</v>
      </c>
      <c r="K4" s="149" t="s">
        <v>139</v>
      </c>
      <c r="L4" s="149" t="s">
        <v>25</v>
      </c>
      <c r="M4" s="150" t="s">
        <v>39</v>
      </c>
    </row>
    <row r="5" spans="1:13" x14ac:dyDescent="0.25">
      <c r="A5" s="25" t="s">
        <v>203</v>
      </c>
      <c r="B5" s="179">
        <f>B67</f>
        <v>18377.840000000004</v>
      </c>
      <c r="C5" s="179">
        <f t="shared" ref="C5:L5" si="0">C67</f>
        <v>776457.12999999989</v>
      </c>
      <c r="D5" s="179">
        <f t="shared" si="0"/>
        <v>5854992.1200000001</v>
      </c>
      <c r="E5" s="179">
        <f t="shared" si="0"/>
        <v>20213418.120000001</v>
      </c>
      <c r="F5" s="179">
        <f t="shared" si="0"/>
        <v>22313325.949999999</v>
      </c>
      <c r="G5" s="179">
        <f t="shared" si="0"/>
        <v>14460446.039999999</v>
      </c>
      <c r="H5" s="179">
        <f t="shared" si="0"/>
        <v>6321938.2800000003</v>
      </c>
      <c r="I5" s="179">
        <f t="shared" si="0"/>
        <v>2268770.9700000002</v>
      </c>
      <c r="J5" s="179">
        <f t="shared" si="0"/>
        <v>690772.49</v>
      </c>
      <c r="K5" s="179">
        <f t="shared" si="0"/>
        <v>72918498.939999998</v>
      </c>
      <c r="L5" s="180">
        <f t="shared" si="0"/>
        <v>14027802</v>
      </c>
      <c r="M5" s="200">
        <f t="shared" ref="M5:M36" si="1">IFERROR((K5/L5),0)</f>
        <v>5.1981414436844773</v>
      </c>
    </row>
    <row r="6" spans="1:13" x14ac:dyDescent="0.25">
      <c r="A6" s="25" t="s">
        <v>204</v>
      </c>
      <c r="B6" s="155">
        <f>B21</f>
        <v>4320.3700000000008</v>
      </c>
      <c r="C6" s="155">
        <f t="shared" ref="C6:L6" si="2">C21</f>
        <v>149765.96999999997</v>
      </c>
      <c r="D6" s="155">
        <f t="shared" si="2"/>
        <v>1335559.8299999998</v>
      </c>
      <c r="E6" s="155">
        <f t="shared" si="2"/>
        <v>5353932.2200000007</v>
      </c>
      <c r="F6" s="155">
        <f t="shared" si="2"/>
        <v>7260977.9900000012</v>
      </c>
      <c r="G6" s="155">
        <f t="shared" si="2"/>
        <v>4621969.07</v>
      </c>
      <c r="H6" s="155">
        <f t="shared" si="2"/>
        <v>1777446.4200000002</v>
      </c>
      <c r="I6" s="155">
        <f t="shared" si="2"/>
        <v>581931.56000000006</v>
      </c>
      <c r="J6" s="155">
        <f t="shared" si="2"/>
        <v>215585.05000000002</v>
      </c>
      <c r="K6" s="155">
        <f t="shared" si="2"/>
        <v>21301488.48</v>
      </c>
      <c r="L6" s="155">
        <f t="shared" si="2"/>
        <v>3987512</v>
      </c>
      <c r="M6" s="172">
        <f t="shared" si="1"/>
        <v>5.3420500001003131</v>
      </c>
    </row>
    <row r="7" spans="1:13" hidden="1" x14ac:dyDescent="0.25">
      <c r="A7" s="170" t="s">
        <v>210</v>
      </c>
      <c r="B7" s="176">
        <v>497.83</v>
      </c>
      <c r="C7" s="177">
        <v>7263.67</v>
      </c>
      <c r="D7" s="177">
        <v>117552</v>
      </c>
      <c r="E7" s="177">
        <v>390645.5</v>
      </c>
      <c r="F7" s="177">
        <v>378235.8</v>
      </c>
      <c r="G7" s="177">
        <v>152175.46</v>
      </c>
      <c r="H7" s="177">
        <v>47643.7</v>
      </c>
      <c r="I7" s="177">
        <v>11786.52</v>
      </c>
      <c r="J7" s="177">
        <v>217.3</v>
      </c>
      <c r="K7" s="177">
        <f t="shared" ref="K7:K19" si="3">SUM(B7:J7)</f>
        <v>1106017.78</v>
      </c>
      <c r="L7" s="178">
        <v>224351</v>
      </c>
      <c r="M7" s="172">
        <f t="shared" si="1"/>
        <v>4.9298544691131312</v>
      </c>
    </row>
    <row r="8" spans="1:13" hidden="1" x14ac:dyDescent="0.25">
      <c r="A8" s="170" t="s">
        <v>190</v>
      </c>
      <c r="B8" s="176">
        <v>116.13</v>
      </c>
      <c r="C8" s="177">
        <v>4595.1000000000004</v>
      </c>
      <c r="D8" s="177">
        <v>55628.84</v>
      </c>
      <c r="E8" s="177">
        <v>303536.2</v>
      </c>
      <c r="F8" s="177">
        <v>414900.83</v>
      </c>
      <c r="G8" s="177">
        <v>179302.89</v>
      </c>
      <c r="H8" s="177">
        <v>71151.23</v>
      </c>
      <c r="I8" s="177">
        <v>20088.689999999999</v>
      </c>
      <c r="J8" s="177">
        <v>211.9</v>
      </c>
      <c r="K8" s="177">
        <f t="shared" si="3"/>
        <v>1049531.81</v>
      </c>
      <c r="L8" s="178">
        <v>199342</v>
      </c>
      <c r="M8" s="172">
        <f t="shared" si="1"/>
        <v>5.264980836953578</v>
      </c>
    </row>
    <row r="9" spans="1:13" hidden="1" x14ac:dyDescent="0.25">
      <c r="A9" s="170" t="s">
        <v>191</v>
      </c>
      <c r="B9" s="176">
        <v>332.54</v>
      </c>
      <c r="C9" s="177">
        <v>9458.58</v>
      </c>
      <c r="D9" s="177">
        <v>77964.39</v>
      </c>
      <c r="E9" s="177">
        <v>388492.78</v>
      </c>
      <c r="F9" s="177">
        <v>672044.39</v>
      </c>
      <c r="G9" s="177">
        <v>352677.91</v>
      </c>
      <c r="H9" s="177">
        <v>143846.76</v>
      </c>
      <c r="I9" s="177">
        <v>29844.78</v>
      </c>
      <c r="J9" s="177">
        <v>2232.9</v>
      </c>
      <c r="K9" s="177">
        <f t="shared" si="3"/>
        <v>1676895.03</v>
      </c>
      <c r="L9" s="178">
        <v>310904</v>
      </c>
      <c r="M9" s="172">
        <f t="shared" si="1"/>
        <v>5.3936103427424547</v>
      </c>
    </row>
    <row r="10" spans="1:13" hidden="1" x14ac:dyDescent="0.25">
      <c r="A10" s="170" t="s">
        <v>192</v>
      </c>
      <c r="B10" s="176">
        <v>165.19</v>
      </c>
      <c r="C10" s="177">
        <v>10297.77</v>
      </c>
      <c r="D10" s="177">
        <v>88418.61</v>
      </c>
      <c r="E10" s="177">
        <v>355290.17</v>
      </c>
      <c r="F10" s="177">
        <v>609147.68999999994</v>
      </c>
      <c r="G10" s="177">
        <v>370752.42</v>
      </c>
      <c r="H10" s="177">
        <v>197970.79</v>
      </c>
      <c r="I10" s="177">
        <v>74127.13</v>
      </c>
      <c r="J10" s="177">
        <v>45199.199999999997</v>
      </c>
      <c r="K10" s="177">
        <f t="shared" si="3"/>
        <v>1751368.97</v>
      </c>
      <c r="L10" s="178">
        <v>314156</v>
      </c>
      <c r="M10" s="172">
        <f t="shared" si="1"/>
        <v>5.5748385197163195</v>
      </c>
    </row>
    <row r="11" spans="1:13" hidden="1" x14ac:dyDescent="0.25">
      <c r="A11" s="170" t="s">
        <v>193</v>
      </c>
      <c r="B11" s="176">
        <v>275.81</v>
      </c>
      <c r="C11" s="177">
        <v>13872.09</v>
      </c>
      <c r="D11" s="177">
        <v>155078.26</v>
      </c>
      <c r="E11" s="177">
        <v>517566.42</v>
      </c>
      <c r="F11" s="177">
        <v>708897.94</v>
      </c>
      <c r="G11" s="177">
        <v>339104.56</v>
      </c>
      <c r="H11" s="177">
        <v>168814.07</v>
      </c>
      <c r="I11" s="177">
        <v>80651.899999999994</v>
      </c>
      <c r="J11" s="177">
        <v>53474.9</v>
      </c>
      <c r="K11" s="177">
        <f t="shared" si="3"/>
        <v>2037735.95</v>
      </c>
      <c r="L11" s="178">
        <v>383391</v>
      </c>
      <c r="M11" s="172">
        <f t="shared" si="1"/>
        <v>5.3150333471573408</v>
      </c>
    </row>
    <row r="12" spans="1:13" hidden="1" x14ac:dyDescent="0.25">
      <c r="A12" s="170" t="s">
        <v>194</v>
      </c>
      <c r="B12" s="176">
        <v>176.86</v>
      </c>
      <c r="C12" s="177">
        <v>11509.76</v>
      </c>
      <c r="D12" s="177">
        <v>105385.39</v>
      </c>
      <c r="E12" s="177">
        <v>365386.2</v>
      </c>
      <c r="F12" s="177">
        <v>640681.92000000004</v>
      </c>
      <c r="G12" s="177">
        <v>408002.55</v>
      </c>
      <c r="H12" s="177">
        <v>159685.82</v>
      </c>
      <c r="I12" s="177">
        <v>68415.350000000006</v>
      </c>
      <c r="J12" s="177">
        <v>31384.2</v>
      </c>
      <c r="K12" s="177">
        <f t="shared" si="3"/>
        <v>1790628.0500000003</v>
      </c>
      <c r="L12" s="178">
        <v>332826</v>
      </c>
      <c r="M12" s="172">
        <f t="shared" si="1"/>
        <v>5.3800726205284448</v>
      </c>
    </row>
    <row r="13" spans="1:13" hidden="1" x14ac:dyDescent="0.25">
      <c r="A13" s="170" t="s">
        <v>195</v>
      </c>
      <c r="B13" s="176">
        <v>806.53</v>
      </c>
      <c r="C13" s="177">
        <v>17068.03</v>
      </c>
      <c r="D13" s="177">
        <v>118923.87</v>
      </c>
      <c r="E13" s="177">
        <v>405225.35</v>
      </c>
      <c r="F13" s="177">
        <v>519158.94</v>
      </c>
      <c r="G13" s="177">
        <v>322138.06</v>
      </c>
      <c r="H13" s="177">
        <v>125834.92</v>
      </c>
      <c r="I13" s="177">
        <v>43789.26</v>
      </c>
      <c r="J13" s="177">
        <v>16932.8</v>
      </c>
      <c r="K13" s="177">
        <f t="shared" si="3"/>
        <v>1569877.76</v>
      </c>
      <c r="L13" s="178">
        <v>299354</v>
      </c>
      <c r="M13" s="172">
        <f t="shared" si="1"/>
        <v>5.2442184169912549</v>
      </c>
    </row>
    <row r="14" spans="1:13" hidden="1" x14ac:dyDescent="0.25">
      <c r="A14" s="170" t="s">
        <v>196</v>
      </c>
      <c r="B14" s="176">
        <v>399.22</v>
      </c>
      <c r="C14" s="177">
        <v>13381.98</v>
      </c>
      <c r="D14" s="177">
        <v>101703.58</v>
      </c>
      <c r="E14" s="177">
        <v>380362.02</v>
      </c>
      <c r="F14" s="177">
        <v>428980.78</v>
      </c>
      <c r="G14" s="177">
        <v>406948.27</v>
      </c>
      <c r="H14" s="177">
        <v>154473.63</v>
      </c>
      <c r="I14" s="177">
        <v>73461.52</v>
      </c>
      <c r="J14" s="177">
        <v>31041.599999999999</v>
      </c>
      <c r="K14" s="177">
        <f t="shared" si="3"/>
        <v>1590752.6</v>
      </c>
      <c r="L14" s="178">
        <v>291860</v>
      </c>
      <c r="M14" s="172">
        <f t="shared" si="1"/>
        <v>5.4503960803124789</v>
      </c>
    </row>
    <row r="15" spans="1:13" hidden="1" x14ac:dyDescent="0.25">
      <c r="A15" s="170" t="s">
        <v>197</v>
      </c>
      <c r="B15" s="176">
        <v>267.05</v>
      </c>
      <c r="C15" s="177">
        <v>8492.4699999999993</v>
      </c>
      <c r="D15" s="177">
        <v>61714.07</v>
      </c>
      <c r="E15" s="177">
        <v>366856.31</v>
      </c>
      <c r="F15" s="177">
        <v>457441.54</v>
      </c>
      <c r="G15" s="177">
        <v>366856.77</v>
      </c>
      <c r="H15" s="177">
        <v>131359.76</v>
      </c>
      <c r="I15" s="177">
        <v>41653.589999999997</v>
      </c>
      <c r="J15" s="177">
        <v>11263.2</v>
      </c>
      <c r="K15" s="177">
        <f t="shared" si="3"/>
        <v>1445904.76</v>
      </c>
      <c r="L15" s="178">
        <v>266476</v>
      </c>
      <c r="M15" s="172">
        <f t="shared" si="1"/>
        <v>5.4260224560560797</v>
      </c>
    </row>
    <row r="16" spans="1:13" hidden="1" x14ac:dyDescent="0.25">
      <c r="A16" s="170" t="s">
        <v>198</v>
      </c>
      <c r="B16" s="176">
        <v>298.22000000000003</v>
      </c>
      <c r="C16" s="177">
        <v>16319.4</v>
      </c>
      <c r="D16" s="177">
        <v>48420.639999999999</v>
      </c>
      <c r="E16" s="177">
        <v>418459.25</v>
      </c>
      <c r="F16" s="177">
        <v>523671.36</v>
      </c>
      <c r="G16" s="177">
        <v>322797.71000000002</v>
      </c>
      <c r="H16" s="177">
        <v>99547.61</v>
      </c>
      <c r="I16" s="177">
        <v>22843</v>
      </c>
      <c r="J16" s="177">
        <v>3848.7</v>
      </c>
      <c r="K16" s="177">
        <f t="shared" si="3"/>
        <v>1456205.8900000001</v>
      </c>
      <c r="L16" s="178">
        <v>271428</v>
      </c>
      <c r="M16" s="172">
        <f t="shared" si="1"/>
        <v>5.3649803631165547</v>
      </c>
    </row>
    <row r="17" spans="1:13" hidden="1" x14ac:dyDescent="0.25">
      <c r="A17" s="170" t="s">
        <v>199</v>
      </c>
      <c r="B17" s="176">
        <v>253.65</v>
      </c>
      <c r="C17" s="177">
        <v>6895.67</v>
      </c>
      <c r="D17" s="177">
        <v>59128.09</v>
      </c>
      <c r="E17" s="177">
        <v>426560.88</v>
      </c>
      <c r="F17" s="177">
        <v>528767.65</v>
      </c>
      <c r="G17" s="177">
        <v>373633.24</v>
      </c>
      <c r="H17" s="177">
        <v>101037.64</v>
      </c>
      <c r="I17" s="177">
        <v>20483.18</v>
      </c>
      <c r="J17" s="177">
        <v>2571.1</v>
      </c>
      <c r="K17" s="177">
        <f t="shared" si="3"/>
        <v>1519331.1</v>
      </c>
      <c r="L17" s="178">
        <v>284574</v>
      </c>
      <c r="M17" s="172">
        <f t="shared" si="1"/>
        <v>5.3389666659638619</v>
      </c>
    </row>
    <row r="18" spans="1:13" hidden="1" x14ac:dyDescent="0.25">
      <c r="A18" s="170" t="s">
        <v>200</v>
      </c>
      <c r="B18" s="176">
        <v>240.54</v>
      </c>
      <c r="C18" s="177">
        <v>8426.7099999999991</v>
      </c>
      <c r="D18" s="177">
        <v>62788.959999999999</v>
      </c>
      <c r="E18" s="177">
        <v>454200.73</v>
      </c>
      <c r="F18" s="177">
        <v>509185.91</v>
      </c>
      <c r="G18" s="177">
        <v>410974.94</v>
      </c>
      <c r="H18" s="177">
        <v>135645.88</v>
      </c>
      <c r="I18" s="177">
        <v>30479.41</v>
      </c>
      <c r="J18" s="177">
        <v>5204.63</v>
      </c>
      <c r="K18" s="177">
        <f t="shared" si="3"/>
        <v>1617147.7099999997</v>
      </c>
      <c r="L18" s="178">
        <v>301503</v>
      </c>
      <c r="M18" s="172">
        <f t="shared" si="1"/>
        <v>5.3636206273237734</v>
      </c>
    </row>
    <row r="19" spans="1:13" hidden="1" x14ac:dyDescent="0.25">
      <c r="A19" s="170" t="s">
        <v>189</v>
      </c>
      <c r="B19" s="176">
        <v>224.61</v>
      </c>
      <c r="C19" s="177">
        <v>9023.85</v>
      </c>
      <c r="D19" s="177">
        <v>141160.17000000001</v>
      </c>
      <c r="E19" s="177">
        <v>284219.45</v>
      </c>
      <c r="F19" s="177">
        <v>440387.27</v>
      </c>
      <c r="G19" s="177">
        <v>330459.68</v>
      </c>
      <c r="H19" s="177">
        <v>134598.78</v>
      </c>
      <c r="I19" s="177">
        <v>36992.93</v>
      </c>
      <c r="J19" s="177">
        <v>7377.72</v>
      </c>
      <c r="K19" s="177">
        <f t="shared" si="3"/>
        <v>1384444.46</v>
      </c>
      <c r="L19" s="178">
        <v>257784</v>
      </c>
      <c r="M19" s="172">
        <f t="shared" si="1"/>
        <v>5.3705600813083825</v>
      </c>
    </row>
    <row r="20" spans="1:13" hidden="1" x14ac:dyDescent="0.25">
      <c r="A20" s="170" t="s">
        <v>188</v>
      </c>
      <c r="B20" s="176">
        <v>266.19</v>
      </c>
      <c r="C20" s="177">
        <v>13160.89</v>
      </c>
      <c r="D20" s="177">
        <v>141692.96</v>
      </c>
      <c r="E20" s="177">
        <v>297130.96000000002</v>
      </c>
      <c r="F20" s="177">
        <v>429475.97</v>
      </c>
      <c r="G20" s="177">
        <v>286144.61</v>
      </c>
      <c r="H20" s="177">
        <v>105835.83</v>
      </c>
      <c r="I20" s="177">
        <v>27314.3</v>
      </c>
      <c r="J20" s="177">
        <v>4624.8999999999996</v>
      </c>
      <c r="K20" s="177">
        <f>SUM(B20:J20)</f>
        <v>1305646.6100000001</v>
      </c>
      <c r="L20" s="178">
        <v>249563</v>
      </c>
      <c r="M20" s="172">
        <f t="shared" si="1"/>
        <v>5.2317315066736656</v>
      </c>
    </row>
    <row r="21" spans="1:13" hidden="1" x14ac:dyDescent="0.25">
      <c r="A21" s="25" t="s">
        <v>204</v>
      </c>
      <c r="B21" s="155">
        <f>SUM(B7:B20)</f>
        <v>4320.3700000000008</v>
      </c>
      <c r="C21" s="155">
        <f t="shared" ref="C21:J21" si="4">SUM(C7:C20)</f>
        <v>149765.96999999997</v>
      </c>
      <c r="D21" s="155">
        <f t="shared" si="4"/>
        <v>1335559.8299999998</v>
      </c>
      <c r="E21" s="155">
        <f t="shared" si="4"/>
        <v>5353932.2200000007</v>
      </c>
      <c r="F21" s="155">
        <f t="shared" si="4"/>
        <v>7260977.9900000012</v>
      </c>
      <c r="G21" s="155">
        <f t="shared" si="4"/>
        <v>4621969.07</v>
      </c>
      <c r="H21" s="155">
        <f t="shared" si="4"/>
        <v>1777446.4200000002</v>
      </c>
      <c r="I21" s="155">
        <f t="shared" si="4"/>
        <v>581931.56000000006</v>
      </c>
      <c r="J21" s="155">
        <f t="shared" si="4"/>
        <v>215585.05000000002</v>
      </c>
      <c r="K21" s="155">
        <f>SUM(K7:K20)</f>
        <v>21301488.48</v>
      </c>
      <c r="L21" s="156">
        <f>SUM(L7:L20)</f>
        <v>3987512</v>
      </c>
      <c r="M21" s="172">
        <f>IFERROR((K21/L21),0)</f>
        <v>5.3420500001003131</v>
      </c>
    </row>
    <row r="22" spans="1:13" hidden="1" x14ac:dyDescent="0.25">
      <c r="A22" s="25" t="s">
        <v>205</v>
      </c>
      <c r="B22" s="155">
        <f>B36</f>
        <v>5190.0600000000013</v>
      </c>
      <c r="C22" s="155">
        <f t="shared" ref="C22:L22" si="5">C36</f>
        <v>199358.11</v>
      </c>
      <c r="D22" s="155">
        <f t="shared" si="5"/>
        <v>1788573.35</v>
      </c>
      <c r="E22" s="155">
        <f t="shared" si="5"/>
        <v>4691317.83</v>
      </c>
      <c r="F22" s="155">
        <f t="shared" si="5"/>
        <v>4730578.6999999993</v>
      </c>
      <c r="G22" s="155">
        <f t="shared" si="5"/>
        <v>2836860.6799999997</v>
      </c>
      <c r="H22" s="155">
        <f t="shared" si="5"/>
        <v>1095904.26</v>
      </c>
      <c r="I22" s="155">
        <f t="shared" si="5"/>
        <v>334643.75</v>
      </c>
      <c r="J22" s="155">
        <f t="shared" si="5"/>
        <v>65925.899999999994</v>
      </c>
      <c r="K22" s="155">
        <f t="shared" si="5"/>
        <v>15748352.640000002</v>
      </c>
      <c r="L22" s="156">
        <f t="shared" si="5"/>
        <v>3144389</v>
      </c>
      <c r="M22" s="172">
        <f t="shared" si="1"/>
        <v>5.0083983374830536</v>
      </c>
    </row>
    <row r="23" spans="1:13" hidden="1" x14ac:dyDescent="0.25">
      <c r="A23" s="170" t="s">
        <v>187</v>
      </c>
      <c r="B23" s="176">
        <v>318.35000000000002</v>
      </c>
      <c r="C23" s="177">
        <v>11144.21</v>
      </c>
      <c r="D23" s="177">
        <v>86953.68</v>
      </c>
      <c r="E23" s="177">
        <v>410211.08</v>
      </c>
      <c r="F23" s="177">
        <v>483479.11</v>
      </c>
      <c r="G23" s="177">
        <v>304317.90999999997</v>
      </c>
      <c r="H23" s="177">
        <v>132770.35</v>
      </c>
      <c r="I23" s="177">
        <v>44388.31</v>
      </c>
      <c r="J23" s="177">
        <v>12870.4</v>
      </c>
      <c r="K23" s="177">
        <f t="shared" ref="K23:K28" si="6">SUM(B23:J23)</f>
        <v>1486453.4</v>
      </c>
      <c r="L23" s="178">
        <v>281463</v>
      </c>
      <c r="M23" s="172">
        <f t="shared" si="1"/>
        <v>5.2811680398489322</v>
      </c>
    </row>
    <row r="24" spans="1:13" hidden="1" x14ac:dyDescent="0.25">
      <c r="A24" s="170" t="s">
        <v>177</v>
      </c>
      <c r="B24" s="176">
        <v>264.54000000000002</v>
      </c>
      <c r="C24" s="177">
        <v>13005.17</v>
      </c>
      <c r="D24" s="177">
        <v>93156.800000000003</v>
      </c>
      <c r="E24" s="177">
        <v>344993.34</v>
      </c>
      <c r="F24" s="177">
        <v>435506.69</v>
      </c>
      <c r="G24" s="177">
        <v>289615.58</v>
      </c>
      <c r="H24" s="177">
        <v>123713.37</v>
      </c>
      <c r="I24" s="177">
        <v>36809.61</v>
      </c>
      <c r="J24" s="177">
        <v>7263.6</v>
      </c>
      <c r="K24" s="177">
        <f t="shared" si="6"/>
        <v>1344328.7000000004</v>
      </c>
      <c r="L24" s="178">
        <v>276792</v>
      </c>
      <c r="M24" s="172">
        <f t="shared" si="1"/>
        <v>4.8568191999768793</v>
      </c>
    </row>
    <row r="25" spans="1:13" hidden="1" x14ac:dyDescent="0.25">
      <c r="A25" s="170" t="s">
        <v>178</v>
      </c>
      <c r="B25" s="176">
        <v>353.86</v>
      </c>
      <c r="C25" s="177">
        <v>19370.03</v>
      </c>
      <c r="D25" s="177">
        <v>127441.96</v>
      </c>
      <c r="E25" s="177">
        <v>428740.53</v>
      </c>
      <c r="F25" s="177">
        <v>466812.59</v>
      </c>
      <c r="G25" s="177">
        <v>288821.51</v>
      </c>
      <c r="H25" s="177">
        <v>111907.06</v>
      </c>
      <c r="I25" s="177">
        <v>29583.86</v>
      </c>
      <c r="J25" s="177">
        <v>5978.3</v>
      </c>
      <c r="K25" s="177">
        <f t="shared" si="6"/>
        <v>1479009.7000000002</v>
      </c>
      <c r="L25" s="178">
        <v>289829</v>
      </c>
      <c r="M25" s="172">
        <f t="shared" si="1"/>
        <v>5.1030424836714072</v>
      </c>
    </row>
    <row r="26" spans="1:13" hidden="1" x14ac:dyDescent="0.25">
      <c r="A26" s="170" t="s">
        <v>179</v>
      </c>
      <c r="B26" s="176">
        <v>506.93</v>
      </c>
      <c r="C26" s="177">
        <v>18293.18</v>
      </c>
      <c r="D26" s="177">
        <v>112618.82</v>
      </c>
      <c r="E26" s="177">
        <v>408384.63</v>
      </c>
      <c r="F26" s="177">
        <v>428759.25</v>
      </c>
      <c r="G26" s="177">
        <v>257254.39</v>
      </c>
      <c r="H26" s="177">
        <v>92826.94</v>
      </c>
      <c r="I26" s="177">
        <v>23656.05</v>
      </c>
      <c r="J26" s="177">
        <v>4728.2</v>
      </c>
      <c r="K26" s="177">
        <f t="shared" si="6"/>
        <v>1347028.3900000001</v>
      </c>
      <c r="L26" s="178">
        <v>265654</v>
      </c>
      <c r="M26" s="172">
        <f t="shared" si="1"/>
        <v>5.0706121119953025</v>
      </c>
    </row>
    <row r="27" spans="1:13" hidden="1" x14ac:dyDescent="0.25">
      <c r="A27" s="170" t="s">
        <v>180</v>
      </c>
      <c r="B27" s="176">
        <v>232.56</v>
      </c>
      <c r="C27" s="177">
        <v>14441.13</v>
      </c>
      <c r="D27" s="177">
        <v>129060.54</v>
      </c>
      <c r="E27" s="177">
        <v>267658.88</v>
      </c>
      <c r="F27" s="177">
        <v>331704.09000000003</v>
      </c>
      <c r="G27" s="177">
        <v>207982.36</v>
      </c>
      <c r="H27" s="177">
        <v>76081.38</v>
      </c>
      <c r="I27" s="177">
        <v>19376.400000000001</v>
      </c>
      <c r="J27" s="177">
        <v>3564</v>
      </c>
      <c r="K27" s="177">
        <f t="shared" si="6"/>
        <v>1050101.3399999999</v>
      </c>
      <c r="L27" s="178">
        <v>206911</v>
      </c>
      <c r="M27" s="172">
        <f t="shared" si="1"/>
        <v>5.075135396378152</v>
      </c>
    </row>
    <row r="28" spans="1:13" hidden="1" x14ac:dyDescent="0.25">
      <c r="A28" s="170" t="s">
        <v>181</v>
      </c>
      <c r="B28" s="176">
        <v>111.83</v>
      </c>
      <c r="C28" s="177">
        <v>13784.94</v>
      </c>
      <c r="D28" s="177">
        <v>172606.35</v>
      </c>
      <c r="E28" s="177">
        <v>288602.65999999997</v>
      </c>
      <c r="F28" s="177">
        <v>429631.38</v>
      </c>
      <c r="G28" s="177">
        <v>324658.65999999997</v>
      </c>
      <c r="H28" s="177">
        <v>130891.29</v>
      </c>
      <c r="I28" s="177">
        <v>50112.41</v>
      </c>
      <c r="J28" s="177">
        <v>13251.3</v>
      </c>
      <c r="K28" s="177">
        <f t="shared" si="6"/>
        <v>1423650.8199999998</v>
      </c>
      <c r="L28" s="178">
        <v>267981</v>
      </c>
      <c r="M28" s="172">
        <f t="shared" si="1"/>
        <v>5.3125065583007745</v>
      </c>
    </row>
    <row r="29" spans="1:13" hidden="1" x14ac:dyDescent="0.25">
      <c r="A29" s="170" t="s">
        <v>182</v>
      </c>
      <c r="B29" s="181">
        <v>296.54000000000002</v>
      </c>
      <c r="C29" s="177">
        <v>17083.55</v>
      </c>
      <c r="D29" s="177">
        <v>237366.39</v>
      </c>
      <c r="E29" s="177">
        <v>338714.15</v>
      </c>
      <c r="F29" s="177">
        <v>314439.78000000003</v>
      </c>
      <c r="G29" s="177">
        <v>157111.57</v>
      </c>
      <c r="H29" s="177">
        <v>53003.7</v>
      </c>
      <c r="I29" s="177">
        <v>12803.14</v>
      </c>
      <c r="J29" s="177">
        <v>1935.2</v>
      </c>
      <c r="K29" s="177">
        <f t="shared" ref="K29:K35" si="7">SUM(B29:J29)</f>
        <v>1132754.0199999998</v>
      </c>
      <c r="L29" s="178">
        <v>236689</v>
      </c>
      <c r="M29" s="172">
        <f t="shared" si="1"/>
        <v>4.785832970691497</v>
      </c>
    </row>
    <row r="30" spans="1:13" hidden="1" x14ac:dyDescent="0.25">
      <c r="A30" s="170" t="s">
        <v>183</v>
      </c>
      <c r="B30" s="176">
        <v>743.95</v>
      </c>
      <c r="C30" s="177">
        <v>22723</v>
      </c>
      <c r="D30" s="177">
        <v>237564.14</v>
      </c>
      <c r="E30" s="177">
        <v>404898.47</v>
      </c>
      <c r="F30" s="177">
        <v>461305.05</v>
      </c>
      <c r="G30" s="177">
        <v>266129.96999999997</v>
      </c>
      <c r="H30" s="177">
        <v>96184.45</v>
      </c>
      <c r="I30" s="177">
        <v>23484.46</v>
      </c>
      <c r="J30" s="177">
        <v>3885.6</v>
      </c>
      <c r="K30" s="177">
        <f t="shared" si="7"/>
        <v>1516919.09</v>
      </c>
      <c r="L30" s="178">
        <v>305730</v>
      </c>
      <c r="M30" s="172">
        <f t="shared" si="1"/>
        <v>4.9616298367840912</v>
      </c>
    </row>
    <row r="31" spans="1:13" hidden="1" x14ac:dyDescent="0.25">
      <c r="A31" s="170" t="s">
        <v>184</v>
      </c>
      <c r="B31" s="176">
        <v>535.15</v>
      </c>
      <c r="C31" s="177">
        <v>22460.28</v>
      </c>
      <c r="D31" s="177">
        <v>127310.61</v>
      </c>
      <c r="E31" s="177">
        <v>164702.64000000001</v>
      </c>
      <c r="F31" s="177">
        <v>141138.4</v>
      </c>
      <c r="G31" s="177">
        <v>77732.41</v>
      </c>
      <c r="H31" s="177">
        <v>28137.53</v>
      </c>
      <c r="I31" s="177">
        <v>6876.22</v>
      </c>
      <c r="J31" s="177">
        <v>1500.7</v>
      </c>
      <c r="K31" s="177">
        <f t="shared" si="7"/>
        <v>570393.94000000006</v>
      </c>
      <c r="L31" s="178">
        <v>123861</v>
      </c>
      <c r="M31" s="172">
        <f t="shared" si="1"/>
        <v>4.6051133125035326</v>
      </c>
    </row>
    <row r="32" spans="1:13" hidden="1" x14ac:dyDescent="0.25">
      <c r="A32" s="170" t="s">
        <v>185</v>
      </c>
      <c r="B32" s="176">
        <v>306.8</v>
      </c>
      <c r="C32" s="177">
        <v>7585.76</v>
      </c>
      <c r="D32" s="177">
        <v>71097.42</v>
      </c>
      <c r="E32" s="177">
        <v>276948.65000000002</v>
      </c>
      <c r="F32" s="177">
        <v>235923.1</v>
      </c>
      <c r="G32" s="177">
        <v>115152.18</v>
      </c>
      <c r="H32" s="177">
        <v>36494.35</v>
      </c>
      <c r="I32" s="177">
        <v>7709.97</v>
      </c>
      <c r="J32" s="177">
        <v>1467.9</v>
      </c>
      <c r="K32" s="177">
        <f t="shared" si="7"/>
        <v>752686.12999999989</v>
      </c>
      <c r="L32" s="178">
        <v>153511</v>
      </c>
      <c r="M32" s="172">
        <f t="shared" si="1"/>
        <v>4.9031413384057165</v>
      </c>
    </row>
    <row r="33" spans="1:13" hidden="1" x14ac:dyDescent="0.25">
      <c r="A33" s="170" t="s">
        <v>186</v>
      </c>
      <c r="B33" s="176">
        <v>434.66</v>
      </c>
      <c r="C33" s="177">
        <v>8070.24</v>
      </c>
      <c r="D33" s="177">
        <v>121278.12</v>
      </c>
      <c r="E33" s="177">
        <v>440525.82</v>
      </c>
      <c r="F33" s="177">
        <v>344290.76</v>
      </c>
      <c r="G33" s="177">
        <v>150839.34</v>
      </c>
      <c r="H33" s="177">
        <v>47010.58</v>
      </c>
      <c r="I33" s="177">
        <v>10035.299999999999</v>
      </c>
      <c r="J33" s="177">
        <v>1348.9</v>
      </c>
      <c r="K33" s="177">
        <f t="shared" si="7"/>
        <v>1123833.72</v>
      </c>
      <c r="L33" s="178">
        <v>230871</v>
      </c>
      <c r="M33" s="172">
        <f t="shared" si="1"/>
        <v>4.8677994204555786</v>
      </c>
    </row>
    <row r="34" spans="1:13" hidden="1" x14ac:dyDescent="0.25">
      <c r="A34" s="170" t="s">
        <v>176</v>
      </c>
      <c r="B34" s="176">
        <v>503.58</v>
      </c>
      <c r="C34" s="177">
        <v>18381.11</v>
      </c>
      <c r="D34" s="177">
        <v>164973.22</v>
      </c>
      <c r="E34" s="177">
        <v>500474.18</v>
      </c>
      <c r="F34" s="177">
        <v>316282.8</v>
      </c>
      <c r="G34" s="177">
        <v>185473.77</v>
      </c>
      <c r="H34" s="177">
        <v>66683.34</v>
      </c>
      <c r="I34" s="177">
        <v>22941.55</v>
      </c>
      <c r="J34" s="177">
        <v>2583</v>
      </c>
      <c r="K34" s="177">
        <f t="shared" si="7"/>
        <v>1278296.55</v>
      </c>
      <c r="L34" s="178">
        <v>263500</v>
      </c>
      <c r="M34" s="172">
        <f t="shared" si="1"/>
        <v>4.851220303605313</v>
      </c>
    </row>
    <row r="35" spans="1:13" hidden="1" x14ac:dyDescent="0.25">
      <c r="A35" s="170" t="s">
        <v>175</v>
      </c>
      <c r="B35" s="176">
        <v>581.30999999999995</v>
      </c>
      <c r="C35" s="177">
        <v>13015.51</v>
      </c>
      <c r="D35" s="177">
        <v>107145.3</v>
      </c>
      <c r="E35" s="177">
        <v>416462.8</v>
      </c>
      <c r="F35" s="177">
        <v>341305.7</v>
      </c>
      <c r="G35" s="177">
        <v>211771.03</v>
      </c>
      <c r="H35" s="177">
        <v>100199.92</v>
      </c>
      <c r="I35" s="177">
        <v>46866.47</v>
      </c>
      <c r="J35" s="177">
        <v>5548.8</v>
      </c>
      <c r="K35" s="177">
        <f t="shared" si="7"/>
        <v>1242896.8399999999</v>
      </c>
      <c r="L35" s="178">
        <v>241597</v>
      </c>
      <c r="M35" s="172">
        <f t="shared" si="1"/>
        <v>5.1445044433498754</v>
      </c>
    </row>
    <row r="36" spans="1:13" x14ac:dyDescent="0.25">
      <c r="A36" s="25" t="s">
        <v>205</v>
      </c>
      <c r="B36" s="155">
        <f>SUM(B23:B35)</f>
        <v>5190.0600000000013</v>
      </c>
      <c r="C36" s="155">
        <f t="shared" ref="C36:L36" si="8">SUM(C23:C35)</f>
        <v>199358.11</v>
      </c>
      <c r="D36" s="155">
        <f t="shared" si="8"/>
        <v>1788573.35</v>
      </c>
      <c r="E36" s="155">
        <f t="shared" si="8"/>
        <v>4691317.83</v>
      </c>
      <c r="F36" s="155">
        <f t="shared" si="8"/>
        <v>4730578.6999999993</v>
      </c>
      <c r="G36" s="155">
        <f t="shared" si="8"/>
        <v>2836860.6799999997</v>
      </c>
      <c r="H36" s="155">
        <f t="shared" si="8"/>
        <v>1095904.26</v>
      </c>
      <c r="I36" s="155">
        <f t="shared" si="8"/>
        <v>334643.75</v>
      </c>
      <c r="J36" s="155">
        <f t="shared" si="8"/>
        <v>65925.899999999994</v>
      </c>
      <c r="K36" s="155">
        <f t="shared" si="8"/>
        <v>15748352.640000002</v>
      </c>
      <c r="L36" s="171">
        <f t="shared" si="8"/>
        <v>3144389</v>
      </c>
      <c r="M36" s="172">
        <f t="shared" si="1"/>
        <v>5.0083983374830536</v>
      </c>
    </row>
    <row r="37" spans="1:13" hidden="1" x14ac:dyDescent="0.25">
      <c r="A37" s="25" t="s">
        <v>206</v>
      </c>
      <c r="B37" s="168">
        <f>B51</f>
        <v>5354.74</v>
      </c>
      <c r="C37" s="168">
        <f t="shared" ref="C37:L37" si="9">C51</f>
        <v>261180.28999999998</v>
      </c>
      <c r="D37" s="168">
        <f t="shared" si="9"/>
        <v>1615704.9</v>
      </c>
      <c r="E37" s="168">
        <f t="shared" si="9"/>
        <v>5602015.6999999993</v>
      </c>
      <c r="F37" s="168">
        <f t="shared" si="9"/>
        <v>5757698.5799999991</v>
      </c>
      <c r="G37" s="168">
        <f t="shared" si="9"/>
        <v>4085444.1999999997</v>
      </c>
      <c r="H37" s="168">
        <f t="shared" si="9"/>
        <v>2077907.7000000002</v>
      </c>
      <c r="I37" s="168">
        <f t="shared" si="9"/>
        <v>822796.67</v>
      </c>
      <c r="J37" s="168">
        <f t="shared" si="9"/>
        <v>245222.73999999996</v>
      </c>
      <c r="K37" s="168">
        <f t="shared" si="9"/>
        <v>20473325.52</v>
      </c>
      <c r="L37" s="171">
        <f t="shared" si="9"/>
        <v>3947041</v>
      </c>
      <c r="M37" s="172">
        <f t="shared" ref="M37:M50" si="10">IFERROR((K37/L37),0)</f>
        <v>5.1870060432612686</v>
      </c>
    </row>
    <row r="38" spans="1:13" hidden="1" x14ac:dyDescent="0.25">
      <c r="A38" s="147" t="s">
        <v>62</v>
      </c>
      <c r="B38" s="193">
        <v>407.27</v>
      </c>
      <c r="C38" s="193">
        <v>11397.45</v>
      </c>
      <c r="D38" s="193">
        <v>113021.17</v>
      </c>
      <c r="E38" s="193">
        <v>456392.41</v>
      </c>
      <c r="F38" s="193">
        <v>404581.91</v>
      </c>
      <c r="G38" s="193">
        <v>258233.48</v>
      </c>
      <c r="H38" s="193">
        <v>144679.24</v>
      </c>
      <c r="I38" s="193">
        <v>71147.740000000005</v>
      </c>
      <c r="J38" s="193">
        <v>11389.5</v>
      </c>
      <c r="K38" s="193">
        <f t="shared" ref="K38:K49" si="11">SUM(B38:J38)</f>
        <v>1471250.17</v>
      </c>
      <c r="L38" s="194">
        <v>279717</v>
      </c>
      <c r="M38" s="172">
        <f t="shared" si="10"/>
        <v>5.2597810286825615</v>
      </c>
    </row>
    <row r="39" spans="1:13" hidden="1" x14ac:dyDescent="0.25">
      <c r="A39" s="147" t="s">
        <v>63</v>
      </c>
      <c r="B39" s="193">
        <v>948.08</v>
      </c>
      <c r="C39" s="193">
        <v>34238.800000000003</v>
      </c>
      <c r="D39" s="193">
        <v>158931.94</v>
      </c>
      <c r="E39" s="193">
        <v>485980.61</v>
      </c>
      <c r="F39" s="193">
        <v>454912.76</v>
      </c>
      <c r="G39" s="193">
        <v>306291.5</v>
      </c>
      <c r="H39" s="193">
        <v>121569.77</v>
      </c>
      <c r="I39" s="193">
        <v>53834.82</v>
      </c>
      <c r="J39" s="193">
        <v>15903.3</v>
      </c>
      <c r="K39" s="193">
        <f t="shared" si="11"/>
        <v>1632611.58</v>
      </c>
      <c r="L39" s="194">
        <v>322840</v>
      </c>
      <c r="M39" s="172">
        <f t="shared" si="10"/>
        <v>5.0570300458431428</v>
      </c>
    </row>
    <row r="40" spans="1:13" hidden="1" x14ac:dyDescent="0.25">
      <c r="A40" s="147" t="s">
        <v>64</v>
      </c>
      <c r="B40" s="193">
        <v>231.96</v>
      </c>
      <c r="C40" s="193">
        <v>7180.32</v>
      </c>
      <c r="D40" s="193">
        <v>61180.41</v>
      </c>
      <c r="E40" s="193">
        <v>351768.15</v>
      </c>
      <c r="F40" s="193">
        <v>421501.23</v>
      </c>
      <c r="G40" s="193">
        <v>339391.15</v>
      </c>
      <c r="H40" s="193">
        <v>227370.97</v>
      </c>
      <c r="I40" s="193">
        <v>110240.96000000001</v>
      </c>
      <c r="J40" s="193">
        <v>48651.6</v>
      </c>
      <c r="K40" s="193">
        <f t="shared" si="11"/>
        <v>1567516.7500000002</v>
      </c>
      <c r="L40" s="194">
        <v>272859</v>
      </c>
      <c r="M40" s="172">
        <f t="shared" si="10"/>
        <v>5.7447866846979583</v>
      </c>
    </row>
    <row r="41" spans="1:13" hidden="1" x14ac:dyDescent="0.25">
      <c r="A41" s="147" t="s">
        <v>65</v>
      </c>
      <c r="B41" s="193">
        <v>331.35</v>
      </c>
      <c r="C41" s="193">
        <v>11026.62</v>
      </c>
      <c r="D41" s="193">
        <v>81793.13</v>
      </c>
      <c r="E41" s="193">
        <v>312826.17</v>
      </c>
      <c r="F41" s="193">
        <v>363771.68</v>
      </c>
      <c r="G41" s="193">
        <v>247121.85</v>
      </c>
      <c r="H41" s="193">
        <v>143359.14000000001</v>
      </c>
      <c r="I41" s="193">
        <v>78642.320000000007</v>
      </c>
      <c r="J41" s="193">
        <v>29414.400000000001</v>
      </c>
      <c r="K41" s="193">
        <f t="shared" si="11"/>
        <v>1268286.6599999999</v>
      </c>
      <c r="L41" s="194">
        <v>232660</v>
      </c>
      <c r="M41" s="172">
        <f t="shared" si="10"/>
        <v>5.4512449926931996</v>
      </c>
    </row>
    <row r="42" spans="1:13" hidden="1" x14ac:dyDescent="0.25">
      <c r="A42" s="147" t="s">
        <v>66</v>
      </c>
      <c r="B42" s="193">
        <v>389.86</v>
      </c>
      <c r="C42" s="193">
        <v>19220.189999999999</v>
      </c>
      <c r="D42" s="193">
        <v>125103.31</v>
      </c>
      <c r="E42" s="193">
        <v>383586.93</v>
      </c>
      <c r="F42" s="193">
        <v>444774.79</v>
      </c>
      <c r="G42" s="193">
        <v>346269.4</v>
      </c>
      <c r="H42" s="193">
        <v>183473.11</v>
      </c>
      <c r="I42" s="193">
        <v>70443.78</v>
      </c>
      <c r="J42" s="193">
        <v>23328.1</v>
      </c>
      <c r="K42" s="193">
        <f t="shared" si="11"/>
        <v>1596589.47</v>
      </c>
      <c r="L42" s="194">
        <v>298583</v>
      </c>
      <c r="M42" s="172">
        <f t="shared" si="10"/>
        <v>5.3472216100715713</v>
      </c>
    </row>
    <row r="43" spans="1:13" hidden="1" x14ac:dyDescent="0.25">
      <c r="A43" s="147" t="s">
        <v>67</v>
      </c>
      <c r="B43" s="193">
        <v>254.69</v>
      </c>
      <c r="C43" s="193">
        <v>14841.13</v>
      </c>
      <c r="D43" s="193">
        <v>110563.85</v>
      </c>
      <c r="E43" s="193">
        <v>420197.81</v>
      </c>
      <c r="F43" s="193">
        <v>469753.96</v>
      </c>
      <c r="G43" s="193">
        <v>364473.18</v>
      </c>
      <c r="H43" s="193">
        <v>201281.79</v>
      </c>
      <c r="I43" s="193">
        <v>83524.86</v>
      </c>
      <c r="J43" s="193">
        <v>29011.24</v>
      </c>
      <c r="K43" s="193">
        <f t="shared" si="11"/>
        <v>1693902.51</v>
      </c>
      <c r="L43" s="194">
        <v>313158</v>
      </c>
      <c r="M43" s="172">
        <f t="shared" si="10"/>
        <v>5.4090986339164253</v>
      </c>
    </row>
    <row r="44" spans="1:13" hidden="1" x14ac:dyDescent="0.25">
      <c r="A44" s="147" t="s">
        <v>68</v>
      </c>
      <c r="B44" s="193">
        <v>546.6</v>
      </c>
      <c r="C44" s="193">
        <v>24744.9</v>
      </c>
      <c r="D44" s="193">
        <v>164069.89000000001</v>
      </c>
      <c r="E44" s="193">
        <v>583829.43999999994</v>
      </c>
      <c r="F44" s="193">
        <v>571297.68000000005</v>
      </c>
      <c r="G44" s="193">
        <v>457109.36</v>
      </c>
      <c r="H44" s="193">
        <v>235615.1</v>
      </c>
      <c r="I44" s="193">
        <v>86952.79</v>
      </c>
      <c r="J44" s="193">
        <v>25919.599999999999</v>
      </c>
      <c r="K44" s="193">
        <f t="shared" si="11"/>
        <v>2150085.3600000003</v>
      </c>
      <c r="L44" s="194">
        <v>406817</v>
      </c>
      <c r="M44" s="172">
        <f t="shared" si="10"/>
        <v>5.2851413780643393</v>
      </c>
    </row>
    <row r="45" spans="1:13" hidden="1" x14ac:dyDescent="0.25">
      <c r="A45" s="147" t="s">
        <v>69</v>
      </c>
      <c r="B45" s="193">
        <v>385.04</v>
      </c>
      <c r="C45" s="193">
        <v>13865.43</v>
      </c>
      <c r="D45" s="193">
        <v>105649.84</v>
      </c>
      <c r="E45" s="193">
        <v>454117.41</v>
      </c>
      <c r="F45" s="193">
        <v>502992.27</v>
      </c>
      <c r="G45" s="193">
        <v>365356.95</v>
      </c>
      <c r="H45" s="193">
        <v>188851.56</v>
      </c>
      <c r="I45" s="193">
        <v>65236.67</v>
      </c>
      <c r="J45" s="193">
        <v>17782.7</v>
      </c>
      <c r="K45" s="193">
        <f>SUM(B45:J45)</f>
        <v>1714237.8699999999</v>
      </c>
      <c r="L45" s="194">
        <v>319886</v>
      </c>
      <c r="M45" s="172">
        <f t="shared" si="10"/>
        <v>5.358902452748791</v>
      </c>
    </row>
    <row r="46" spans="1:13" hidden="1" x14ac:dyDescent="0.25">
      <c r="A46" s="147" t="s">
        <v>70</v>
      </c>
      <c r="B46" s="193">
        <v>210.52</v>
      </c>
      <c r="C46" s="167">
        <v>17622.080000000002</v>
      </c>
      <c r="D46" s="193">
        <v>121750.11</v>
      </c>
      <c r="E46" s="193">
        <v>465232.13</v>
      </c>
      <c r="F46" s="193">
        <v>470932.22</v>
      </c>
      <c r="G46" s="193">
        <v>327082.59000000003</v>
      </c>
      <c r="H46" s="193">
        <v>156828.99</v>
      </c>
      <c r="I46" s="193">
        <v>55268.92</v>
      </c>
      <c r="J46" s="193">
        <v>13402.8</v>
      </c>
      <c r="K46" s="193">
        <f t="shared" si="11"/>
        <v>1628330.36</v>
      </c>
      <c r="L46" s="194">
        <v>311056</v>
      </c>
      <c r="M46" s="172">
        <f t="shared" si="10"/>
        <v>5.2348463299213011</v>
      </c>
    </row>
    <row r="47" spans="1:13" hidden="1" x14ac:dyDescent="0.25">
      <c r="A47" s="147" t="s">
        <v>71</v>
      </c>
      <c r="B47" s="193">
        <v>725.08</v>
      </c>
      <c r="C47" s="193">
        <v>23655.9</v>
      </c>
      <c r="D47" s="193">
        <v>149128.79</v>
      </c>
      <c r="E47" s="193">
        <v>563975.66</v>
      </c>
      <c r="F47" s="193">
        <v>554651.21</v>
      </c>
      <c r="G47" s="193">
        <v>351069.3</v>
      </c>
      <c r="H47" s="193">
        <v>151534.85</v>
      </c>
      <c r="I47" s="193">
        <v>43935.62</v>
      </c>
      <c r="J47" s="193">
        <v>7513.3</v>
      </c>
      <c r="K47" s="193">
        <f>SUM(B47:J47)</f>
        <v>1846189.7100000004</v>
      </c>
      <c r="L47" s="194">
        <v>359898</v>
      </c>
      <c r="M47" s="172">
        <f t="shared" si="10"/>
        <v>5.129758181484755</v>
      </c>
    </row>
    <row r="48" spans="1:13" hidden="1" x14ac:dyDescent="0.25">
      <c r="A48" s="147" t="s">
        <v>72</v>
      </c>
      <c r="B48" s="193">
        <v>348.32</v>
      </c>
      <c r="C48" s="193">
        <v>10726.32</v>
      </c>
      <c r="D48" s="193">
        <v>100615.99</v>
      </c>
      <c r="E48" s="193">
        <v>322806.48</v>
      </c>
      <c r="F48" s="193">
        <v>383928.48</v>
      </c>
      <c r="G48" s="193">
        <v>247649.7</v>
      </c>
      <c r="H48" s="193">
        <v>113706.83</v>
      </c>
      <c r="I48" s="193">
        <v>36331.46</v>
      </c>
      <c r="J48" s="193">
        <v>6945</v>
      </c>
      <c r="K48" s="193">
        <f t="shared" si="11"/>
        <v>1223058.58</v>
      </c>
      <c r="L48" s="194">
        <v>286563</v>
      </c>
      <c r="M48" s="172">
        <f t="shared" si="10"/>
        <v>4.2680268562235879</v>
      </c>
    </row>
    <row r="49" spans="1:13" hidden="1" x14ac:dyDescent="0.25">
      <c r="A49" s="147" t="s">
        <v>73</v>
      </c>
      <c r="B49" s="193">
        <v>259.24</v>
      </c>
      <c r="C49" s="193">
        <v>43314.77</v>
      </c>
      <c r="D49" s="193">
        <v>164662.62</v>
      </c>
      <c r="E49" s="193">
        <v>266808.49</v>
      </c>
      <c r="F49" s="193">
        <v>326708.21000000002</v>
      </c>
      <c r="G49" s="193">
        <v>243668.44</v>
      </c>
      <c r="H49" s="193">
        <v>118172.23</v>
      </c>
      <c r="I49" s="193">
        <v>42959.360000000001</v>
      </c>
      <c r="J49" s="193">
        <v>12897.9</v>
      </c>
      <c r="K49" s="193">
        <f t="shared" si="11"/>
        <v>1219451.26</v>
      </c>
      <c r="L49" s="194">
        <v>241564</v>
      </c>
      <c r="M49" s="172">
        <f t="shared" si="10"/>
        <v>5.0481498070904607</v>
      </c>
    </row>
    <row r="50" spans="1:13" hidden="1" x14ac:dyDescent="0.25">
      <c r="A50" s="147" t="s">
        <v>74</v>
      </c>
      <c r="B50" s="193">
        <v>316.73</v>
      </c>
      <c r="C50" s="193">
        <v>29346.38</v>
      </c>
      <c r="D50" s="193">
        <v>159233.85</v>
      </c>
      <c r="E50" s="193">
        <v>534494.01</v>
      </c>
      <c r="F50" s="193">
        <v>387892.18</v>
      </c>
      <c r="G50" s="193">
        <v>231727.3</v>
      </c>
      <c r="H50" s="193">
        <v>91464.12</v>
      </c>
      <c r="I50" s="193">
        <v>24277.37</v>
      </c>
      <c r="J50" s="193">
        <v>3063.3</v>
      </c>
      <c r="K50" s="193">
        <f>SUM(B50:J50)</f>
        <v>1461815.24</v>
      </c>
      <c r="L50" s="194">
        <v>301440</v>
      </c>
      <c r="M50" s="172">
        <f t="shared" si="10"/>
        <v>4.8494401539278131</v>
      </c>
    </row>
    <row r="51" spans="1:13" x14ac:dyDescent="0.25">
      <c r="A51" s="153" t="s">
        <v>206</v>
      </c>
      <c r="B51" s="168">
        <f t="shared" ref="B51:J51" si="12">SUM(B38:B50)</f>
        <v>5354.74</v>
      </c>
      <c r="C51" s="168">
        <f t="shared" si="12"/>
        <v>261180.28999999998</v>
      </c>
      <c r="D51" s="168">
        <f t="shared" si="12"/>
        <v>1615704.9</v>
      </c>
      <c r="E51" s="168">
        <f t="shared" si="12"/>
        <v>5602015.6999999993</v>
      </c>
      <c r="F51" s="168">
        <f t="shared" si="12"/>
        <v>5757698.5799999991</v>
      </c>
      <c r="G51" s="168">
        <f t="shared" si="12"/>
        <v>4085444.1999999997</v>
      </c>
      <c r="H51" s="168">
        <f t="shared" si="12"/>
        <v>2077907.7000000002</v>
      </c>
      <c r="I51" s="168">
        <f t="shared" si="12"/>
        <v>822796.67</v>
      </c>
      <c r="J51" s="168">
        <f t="shared" si="12"/>
        <v>245222.73999999996</v>
      </c>
      <c r="K51" s="168">
        <f>SUM(K38:K50)</f>
        <v>20473325.52</v>
      </c>
      <c r="L51" s="171">
        <f>SUM(L38:L50)</f>
        <v>3947041</v>
      </c>
      <c r="M51" s="172">
        <f>IFERROR((K51/L51),0)</f>
        <v>5.1870060432612686</v>
      </c>
    </row>
    <row r="52" spans="1:13" hidden="1" x14ac:dyDescent="0.25">
      <c r="A52" s="25" t="s">
        <v>207</v>
      </c>
      <c r="B52" s="168">
        <f>B66</f>
        <v>3512.67</v>
      </c>
      <c r="C52" s="168">
        <f t="shared" ref="C52:L52" si="13">C66</f>
        <v>166152.75999999998</v>
      </c>
      <c r="D52" s="168">
        <f t="shared" si="13"/>
        <v>1115154.04</v>
      </c>
      <c r="E52" s="168">
        <f t="shared" si="13"/>
        <v>4566152.37</v>
      </c>
      <c r="F52" s="168">
        <f t="shared" si="13"/>
        <v>4564070.68</v>
      </c>
      <c r="G52" s="168">
        <f t="shared" si="13"/>
        <v>2916172.09</v>
      </c>
      <c r="H52" s="168">
        <f t="shared" si="13"/>
        <v>1370679.9000000001</v>
      </c>
      <c r="I52" s="168">
        <f t="shared" si="13"/>
        <v>529398.99</v>
      </c>
      <c r="J52" s="168">
        <f t="shared" si="13"/>
        <v>164038.79999999999</v>
      </c>
      <c r="K52" s="168">
        <f t="shared" si="13"/>
        <v>15395332.300000001</v>
      </c>
      <c r="L52" s="171">
        <f t="shared" si="13"/>
        <v>2948860</v>
      </c>
      <c r="M52" s="172">
        <f t="shared" ref="M52:M65" si="14">IFERROR((K52/L52),0)</f>
        <v>5.220774231397896</v>
      </c>
    </row>
    <row r="53" spans="1:13" hidden="1" x14ac:dyDescent="0.25">
      <c r="A53" s="147" t="s">
        <v>75</v>
      </c>
      <c r="B53" s="193">
        <v>222.57</v>
      </c>
      <c r="C53" s="193">
        <v>16166.51</v>
      </c>
      <c r="D53" s="193">
        <v>94866.41</v>
      </c>
      <c r="E53" s="193">
        <v>423348.01</v>
      </c>
      <c r="F53" s="193">
        <v>338471.67</v>
      </c>
      <c r="G53" s="193">
        <v>211384.91</v>
      </c>
      <c r="H53" s="193">
        <v>70286.22</v>
      </c>
      <c r="I53" s="193">
        <v>22404.31</v>
      </c>
      <c r="J53" s="193">
        <v>3865.2</v>
      </c>
      <c r="K53" s="193">
        <f t="shared" ref="K53:K59" si="15">SUM(B53:J53)</f>
        <v>1181015.8099999998</v>
      </c>
      <c r="L53" s="194">
        <v>235602</v>
      </c>
      <c r="M53" s="172">
        <f t="shared" si="14"/>
        <v>5.0127579986587545</v>
      </c>
    </row>
    <row r="54" spans="1:13" hidden="1" x14ac:dyDescent="0.25">
      <c r="A54" s="147" t="s">
        <v>76</v>
      </c>
      <c r="B54" s="193">
        <v>414.87</v>
      </c>
      <c r="C54" s="193">
        <v>26126.21</v>
      </c>
      <c r="D54" s="193">
        <v>134384.32000000001</v>
      </c>
      <c r="E54" s="193">
        <v>317804.89</v>
      </c>
      <c r="F54" s="193">
        <v>341591.51</v>
      </c>
      <c r="G54" s="193">
        <v>209219.07</v>
      </c>
      <c r="H54" s="193">
        <v>81597.37</v>
      </c>
      <c r="I54" s="193">
        <v>22026.16</v>
      </c>
      <c r="J54" s="193">
        <v>2884.1</v>
      </c>
      <c r="K54" s="193">
        <f t="shared" si="15"/>
        <v>1136048.5000000002</v>
      </c>
      <c r="L54" s="194">
        <v>228436</v>
      </c>
      <c r="M54" s="172">
        <f t="shared" si="14"/>
        <v>4.9731587840795681</v>
      </c>
    </row>
    <row r="55" spans="1:13" hidden="1" x14ac:dyDescent="0.25">
      <c r="A55" s="147" t="s">
        <v>77</v>
      </c>
      <c r="B55" s="193">
        <v>223.02</v>
      </c>
      <c r="C55" s="193">
        <v>8361.7199999999993</v>
      </c>
      <c r="D55" s="193">
        <v>41732.129999999997</v>
      </c>
      <c r="E55" s="193">
        <v>343640</v>
      </c>
      <c r="F55" s="193">
        <v>396442.9</v>
      </c>
      <c r="G55" s="193">
        <v>278869.74</v>
      </c>
      <c r="H55" s="193">
        <v>115193.22</v>
      </c>
      <c r="I55" s="193">
        <v>31892.67</v>
      </c>
      <c r="J55" s="193">
        <v>4795.8999999999996</v>
      </c>
      <c r="K55" s="193">
        <f t="shared" si="15"/>
        <v>1221151.2999999998</v>
      </c>
      <c r="L55" s="194">
        <v>226343</v>
      </c>
      <c r="M55" s="172">
        <f t="shared" si="14"/>
        <v>5.3951361429335112</v>
      </c>
    </row>
    <row r="56" spans="1:13" hidden="1" x14ac:dyDescent="0.25">
      <c r="A56" s="147" t="s">
        <v>78</v>
      </c>
      <c r="B56" s="193">
        <v>454.86</v>
      </c>
      <c r="C56" s="193">
        <v>13312.4</v>
      </c>
      <c r="D56" s="193">
        <v>83757.63</v>
      </c>
      <c r="E56" s="193">
        <v>474693.37</v>
      </c>
      <c r="F56" s="193">
        <v>402546.26</v>
      </c>
      <c r="G56" s="193">
        <v>239143.2</v>
      </c>
      <c r="H56" s="193">
        <v>76680.52</v>
      </c>
      <c r="I56" s="193">
        <v>16452.87</v>
      </c>
      <c r="J56" s="193">
        <v>2721.4</v>
      </c>
      <c r="K56" s="193">
        <f t="shared" si="15"/>
        <v>1309762.51</v>
      </c>
      <c r="L56" s="194">
        <v>258147</v>
      </c>
      <c r="M56" s="172">
        <f t="shared" si="14"/>
        <v>5.0737080423169747</v>
      </c>
    </row>
    <row r="57" spans="1:13" hidden="1" x14ac:dyDescent="0.25">
      <c r="A57" s="147" t="s">
        <v>122</v>
      </c>
      <c r="B57" s="193">
        <v>470.55</v>
      </c>
      <c r="C57" s="193">
        <v>20512.13</v>
      </c>
      <c r="D57" s="193">
        <v>127925.92</v>
      </c>
      <c r="E57" s="193">
        <v>532681.74</v>
      </c>
      <c r="F57" s="193">
        <v>389632.16</v>
      </c>
      <c r="G57" s="193">
        <v>179088.2</v>
      </c>
      <c r="H57" s="193">
        <v>45710.97</v>
      </c>
      <c r="I57" s="193">
        <v>8410.75</v>
      </c>
      <c r="J57" s="193">
        <v>621.20000000000005</v>
      </c>
      <c r="K57" s="193">
        <f t="shared" si="15"/>
        <v>1305053.6199999999</v>
      </c>
      <c r="L57" s="194">
        <v>270958</v>
      </c>
      <c r="M57" s="172">
        <f t="shared" si="14"/>
        <v>4.8164424744794392</v>
      </c>
    </row>
    <row r="58" spans="1:13" hidden="1" x14ac:dyDescent="0.25">
      <c r="A58" s="147" t="s">
        <v>123</v>
      </c>
      <c r="B58" s="193">
        <v>331.67</v>
      </c>
      <c r="C58" s="193">
        <v>14879.14</v>
      </c>
      <c r="D58" s="193">
        <v>113381.27</v>
      </c>
      <c r="E58" s="193">
        <v>499072.88</v>
      </c>
      <c r="F58" s="193">
        <v>334483.94</v>
      </c>
      <c r="G58" s="193">
        <v>127270.02</v>
      </c>
      <c r="H58" s="193">
        <v>27927.4</v>
      </c>
      <c r="I58" s="193">
        <v>4540.45</v>
      </c>
      <c r="J58" s="193">
        <v>321.2</v>
      </c>
      <c r="K58" s="193">
        <f t="shared" si="15"/>
        <v>1122207.9699999997</v>
      </c>
      <c r="L58" s="194">
        <v>235215</v>
      </c>
      <c r="M58" s="172">
        <f t="shared" si="14"/>
        <v>4.7709881172544257</v>
      </c>
    </row>
    <row r="59" spans="1:13" hidden="1" x14ac:dyDescent="0.25">
      <c r="A59" s="147" t="s">
        <v>124</v>
      </c>
      <c r="B59" s="193">
        <v>353.63</v>
      </c>
      <c r="C59" s="193">
        <v>18761.59</v>
      </c>
      <c r="D59" s="193">
        <v>131866.22</v>
      </c>
      <c r="E59" s="193">
        <v>491692.75</v>
      </c>
      <c r="F59" s="193">
        <v>364169.01</v>
      </c>
      <c r="G59" s="193">
        <v>151098.17000000001</v>
      </c>
      <c r="H59" s="193">
        <v>34861.31</v>
      </c>
      <c r="I59" s="193">
        <v>5146.34</v>
      </c>
      <c r="J59" s="193">
        <v>330.2</v>
      </c>
      <c r="K59" s="193">
        <f t="shared" si="15"/>
        <v>1198279.22</v>
      </c>
      <c r="L59" s="194">
        <v>251297</v>
      </c>
      <c r="M59" s="172">
        <f t="shared" si="14"/>
        <v>4.7683785321750758</v>
      </c>
    </row>
    <row r="60" spans="1:13" hidden="1" x14ac:dyDescent="0.25">
      <c r="A60" s="147" t="s">
        <v>125</v>
      </c>
      <c r="B60" s="193">
        <v>457.38</v>
      </c>
      <c r="C60" s="193">
        <v>12808.42</v>
      </c>
      <c r="D60" s="193">
        <v>95780.41</v>
      </c>
      <c r="E60" s="193">
        <v>416011.99</v>
      </c>
      <c r="F60" s="193">
        <v>390076.79</v>
      </c>
      <c r="G60" s="193">
        <v>186614.31</v>
      </c>
      <c r="H60" s="193">
        <v>45716.55</v>
      </c>
      <c r="I60" s="193">
        <v>6461.57</v>
      </c>
      <c r="J60" s="193">
        <v>577.70000000000005</v>
      </c>
      <c r="K60" s="193">
        <f>SUM(B60:J60)</f>
        <v>1154505.1200000001</v>
      </c>
      <c r="L60" s="194">
        <v>232908</v>
      </c>
      <c r="M60" s="172">
        <f t="shared" si="14"/>
        <v>4.9569148333247464</v>
      </c>
    </row>
    <row r="61" spans="1:13" hidden="1" x14ac:dyDescent="0.25">
      <c r="A61" s="147" t="s">
        <v>126</v>
      </c>
      <c r="B61" s="193">
        <v>217.14</v>
      </c>
      <c r="C61" s="167">
        <v>13597.9</v>
      </c>
      <c r="D61" s="193">
        <v>94754.87</v>
      </c>
      <c r="E61" s="193">
        <v>353763.9</v>
      </c>
      <c r="F61" s="193">
        <v>382892.6</v>
      </c>
      <c r="G61" s="193">
        <v>248353.36</v>
      </c>
      <c r="H61" s="193">
        <v>126197.56</v>
      </c>
      <c r="I61" s="193">
        <v>52098.99</v>
      </c>
      <c r="J61" s="193">
        <v>7863.2</v>
      </c>
      <c r="K61" s="193">
        <f t="shared" ref="K61" si="16">SUM(B61:J61)</f>
        <v>1279739.52</v>
      </c>
      <c r="L61" s="194">
        <v>241875</v>
      </c>
      <c r="M61" s="172">
        <f t="shared" si="14"/>
        <v>5.2909127441860466</v>
      </c>
    </row>
    <row r="62" spans="1:13" hidden="1" x14ac:dyDescent="0.25">
      <c r="A62" s="147" t="s">
        <v>127</v>
      </c>
      <c r="B62" s="193">
        <v>63.61</v>
      </c>
      <c r="C62" s="193">
        <v>4785.71</v>
      </c>
      <c r="D62" s="193">
        <v>38181.74</v>
      </c>
      <c r="E62" s="193">
        <v>172477.82</v>
      </c>
      <c r="F62" s="193">
        <v>353532.28</v>
      </c>
      <c r="G62" s="193">
        <v>272067.24</v>
      </c>
      <c r="H62" s="193">
        <v>190607.43</v>
      </c>
      <c r="I62" s="193">
        <v>96494.57</v>
      </c>
      <c r="J62" s="193">
        <v>16292</v>
      </c>
      <c r="K62" s="193">
        <f>SUM(B62:J62)</f>
        <v>1144502.4000000001</v>
      </c>
      <c r="L62" s="194">
        <v>194998</v>
      </c>
      <c r="M62" s="172">
        <f t="shared" si="14"/>
        <v>5.8693032749053842</v>
      </c>
    </row>
    <row r="63" spans="1:13" hidden="1" x14ac:dyDescent="0.25">
      <c r="A63" s="147" t="s">
        <v>128</v>
      </c>
      <c r="B63" s="193">
        <v>136.04</v>
      </c>
      <c r="C63" s="193">
        <v>6545.73</v>
      </c>
      <c r="D63" s="193">
        <v>60870.26</v>
      </c>
      <c r="E63" s="193">
        <v>252587.73</v>
      </c>
      <c r="F63" s="193">
        <v>419063.19</v>
      </c>
      <c r="G63" s="193">
        <v>378352.7</v>
      </c>
      <c r="H63" s="193">
        <v>236091.49</v>
      </c>
      <c r="I63" s="193">
        <v>96773.89</v>
      </c>
      <c r="J63" s="193">
        <v>34562.400000000001</v>
      </c>
      <c r="K63" s="193">
        <f t="shared" ref="K63:K64" si="17">SUM(B63:J63)</f>
        <v>1484983.4299999997</v>
      </c>
      <c r="L63" s="194">
        <v>256317</v>
      </c>
      <c r="M63" s="172">
        <f t="shared" si="14"/>
        <v>5.7935424884030313</v>
      </c>
    </row>
    <row r="64" spans="1:13" hidden="1" x14ac:dyDescent="0.25">
      <c r="A64" s="147" t="s">
        <v>120</v>
      </c>
      <c r="B64" s="193">
        <v>162.13</v>
      </c>
      <c r="C64" s="193">
        <v>9916</v>
      </c>
      <c r="D64" s="193">
        <v>93193.74</v>
      </c>
      <c r="E64" s="193">
        <v>252129.15</v>
      </c>
      <c r="F64" s="193">
        <v>319820.73</v>
      </c>
      <c r="G64" s="193">
        <v>258620.37</v>
      </c>
      <c r="H64" s="193">
        <v>165555.56</v>
      </c>
      <c r="I64" s="193">
        <v>81545.52</v>
      </c>
      <c r="J64" s="193">
        <v>41137.1</v>
      </c>
      <c r="K64" s="193">
        <f t="shared" si="17"/>
        <v>1222080.3</v>
      </c>
      <c r="L64" s="194">
        <v>221022</v>
      </c>
      <c r="M64" s="172">
        <f t="shared" si="14"/>
        <v>5.529224692564541</v>
      </c>
    </row>
    <row r="65" spans="1:13" hidden="1" x14ac:dyDescent="0.25">
      <c r="A65" s="147" t="s">
        <v>121</v>
      </c>
      <c r="B65" s="193">
        <v>5.2</v>
      </c>
      <c r="C65" s="193">
        <v>379.3</v>
      </c>
      <c r="D65" s="193">
        <v>4459.12</v>
      </c>
      <c r="E65" s="193">
        <v>36248.14</v>
      </c>
      <c r="F65" s="193">
        <v>131347.64000000001</v>
      </c>
      <c r="G65" s="193">
        <v>176090.8</v>
      </c>
      <c r="H65" s="193">
        <v>154254.29999999999</v>
      </c>
      <c r="I65" s="193">
        <v>85150.9</v>
      </c>
      <c r="J65" s="193">
        <v>48067.199999999997</v>
      </c>
      <c r="K65" s="193">
        <f>SUM(B65:J65)</f>
        <v>636002.6</v>
      </c>
      <c r="L65" s="194">
        <v>95742</v>
      </c>
      <c r="M65" s="172">
        <f t="shared" si="14"/>
        <v>6.6428798228572621</v>
      </c>
    </row>
    <row r="66" spans="1:13" x14ac:dyDescent="0.25">
      <c r="A66" s="153" t="s">
        <v>207</v>
      </c>
      <c r="B66" s="168">
        <f t="shared" ref="B66:J66" si="18">SUM(B53:B65)</f>
        <v>3512.67</v>
      </c>
      <c r="C66" s="168">
        <f t="shared" si="18"/>
        <v>166152.75999999998</v>
      </c>
      <c r="D66" s="168">
        <f t="shared" si="18"/>
        <v>1115154.04</v>
      </c>
      <c r="E66" s="168">
        <f t="shared" si="18"/>
        <v>4566152.37</v>
      </c>
      <c r="F66" s="168">
        <f t="shared" si="18"/>
        <v>4564070.68</v>
      </c>
      <c r="G66" s="168">
        <f t="shared" si="18"/>
        <v>2916172.09</v>
      </c>
      <c r="H66" s="168">
        <f t="shared" si="18"/>
        <v>1370679.9000000001</v>
      </c>
      <c r="I66" s="168">
        <f t="shared" si="18"/>
        <v>529398.99</v>
      </c>
      <c r="J66" s="168">
        <f t="shared" si="18"/>
        <v>164038.79999999999</v>
      </c>
      <c r="K66" s="168">
        <f>SUM(K53:K65)</f>
        <v>15395332.300000001</v>
      </c>
      <c r="L66" s="171">
        <f>SUM(L53:L65)</f>
        <v>2948860</v>
      </c>
      <c r="M66" s="172">
        <f>IFERROR((K66/L66),0)</f>
        <v>5.220774231397896</v>
      </c>
    </row>
    <row r="67" spans="1:13" ht="15.75" thickBot="1" x14ac:dyDescent="0.3">
      <c r="A67" s="29" t="s">
        <v>203</v>
      </c>
      <c r="B67" s="195">
        <f>B51+B66+B36+B21</f>
        <v>18377.840000000004</v>
      </c>
      <c r="C67" s="195">
        <f t="shared" ref="C67:J67" si="19">C51+C66+C36+C21</f>
        <v>776457.12999999989</v>
      </c>
      <c r="D67" s="195">
        <f>D51+D66+D36+D21</f>
        <v>5854992.1200000001</v>
      </c>
      <c r="E67" s="195">
        <f t="shared" si="19"/>
        <v>20213418.120000001</v>
      </c>
      <c r="F67" s="195">
        <f t="shared" si="19"/>
        <v>22313325.949999999</v>
      </c>
      <c r="G67" s="195">
        <f t="shared" si="19"/>
        <v>14460446.039999999</v>
      </c>
      <c r="H67" s="195">
        <f t="shared" si="19"/>
        <v>6321938.2800000003</v>
      </c>
      <c r="I67" s="195">
        <f t="shared" si="19"/>
        <v>2268770.9700000002</v>
      </c>
      <c r="J67" s="195">
        <f t="shared" si="19"/>
        <v>690772.49</v>
      </c>
      <c r="K67" s="195">
        <f>K51+K66+K36+K21</f>
        <v>72918498.939999998</v>
      </c>
      <c r="L67" s="196">
        <f>L51+L66+L36+L21</f>
        <v>14027802</v>
      </c>
      <c r="M67" s="197">
        <f>IFERROR((K67/L67),0)</f>
        <v>5.1981414436844773</v>
      </c>
    </row>
    <row r="68" spans="1:13" x14ac:dyDescent="0.25">
      <c r="A68" s="198"/>
      <c r="B68" s="199"/>
      <c r="C68" s="199"/>
      <c r="D68" s="199"/>
      <c r="E68" s="199"/>
      <c r="F68" s="199"/>
      <c r="G68" s="199"/>
      <c r="H68" s="199"/>
      <c r="I68" s="199"/>
      <c r="J68" s="199"/>
      <c r="K68" s="199"/>
      <c r="L68" s="199"/>
      <c r="M68" s="199"/>
    </row>
  </sheetData>
  <mergeCells count="3">
    <mergeCell ref="A1:M1"/>
    <mergeCell ref="A2:M2"/>
    <mergeCell ref="A3:M3"/>
  </mergeCells>
  <phoneticPr fontId="12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247B7A-4085-4835-9B4A-73611BCB3DA3}">
  <dimension ref="A1:M67"/>
  <sheetViews>
    <sheetView workbookViewId="0">
      <selection activeCell="D78" sqref="D78"/>
    </sheetView>
  </sheetViews>
  <sheetFormatPr defaultRowHeight="15" x14ac:dyDescent="0.25"/>
  <cols>
    <col min="1" max="1" width="12" bestFit="1" customWidth="1"/>
    <col min="2" max="2" width="10" bestFit="1" customWidth="1"/>
    <col min="3" max="3" width="12.5703125" bestFit="1" customWidth="1"/>
    <col min="4" max="4" width="13.7109375" bestFit="1" customWidth="1"/>
    <col min="5" max="5" width="14.140625" customWidth="1"/>
    <col min="6" max="7" width="13.7109375" bestFit="1" customWidth="1"/>
    <col min="8" max="8" width="12.5703125" bestFit="1" customWidth="1"/>
    <col min="9" max="9" width="13.7109375" bestFit="1" customWidth="1"/>
    <col min="10" max="10" width="12.5703125" bestFit="1" customWidth="1"/>
    <col min="11" max="11" width="13.7109375" bestFit="1" customWidth="1"/>
    <col min="12" max="12" width="12.7109375" bestFit="1" customWidth="1"/>
    <col min="13" max="13" width="13.5703125" bestFit="1" customWidth="1"/>
  </cols>
  <sheetData>
    <row r="1" spans="1:13" ht="18.75" x14ac:dyDescent="0.3">
      <c r="A1" s="206" t="s">
        <v>52</v>
      </c>
      <c r="B1" s="207"/>
      <c r="C1" s="207"/>
      <c r="D1" s="207"/>
      <c r="E1" s="207"/>
      <c r="F1" s="207"/>
      <c r="G1" s="207"/>
      <c r="H1" s="207"/>
      <c r="I1" s="207"/>
      <c r="J1" s="207"/>
      <c r="K1" s="207"/>
      <c r="L1" s="207"/>
      <c r="M1" s="208"/>
    </row>
    <row r="2" spans="1:13" ht="16.5" thickBot="1" x14ac:dyDescent="0.3">
      <c r="A2" s="209" t="s">
        <v>159</v>
      </c>
      <c r="B2" s="210"/>
      <c r="C2" s="210"/>
      <c r="D2" s="210"/>
      <c r="E2" s="210"/>
      <c r="F2" s="210"/>
      <c r="G2" s="210"/>
      <c r="H2" s="210"/>
      <c r="I2" s="210"/>
      <c r="J2" s="210"/>
      <c r="K2" s="210"/>
      <c r="L2" s="210"/>
      <c r="M2" s="211"/>
    </row>
    <row r="3" spans="1:13" ht="15.75" thickBot="1" x14ac:dyDescent="0.3">
      <c r="A3" s="212" t="s">
        <v>158</v>
      </c>
      <c r="B3" s="213"/>
      <c r="C3" s="213"/>
      <c r="D3" s="213"/>
      <c r="E3" s="213"/>
      <c r="F3" s="213"/>
      <c r="G3" s="213"/>
      <c r="H3" s="213"/>
      <c r="I3" s="213"/>
      <c r="J3" s="213"/>
      <c r="K3" s="213"/>
      <c r="L3" s="213"/>
      <c r="M3" s="214"/>
    </row>
    <row r="4" spans="1:13" x14ac:dyDescent="0.25">
      <c r="A4" s="148" t="s">
        <v>14</v>
      </c>
      <c r="B4" s="191" t="s">
        <v>132</v>
      </c>
      <c r="C4" s="149" t="s">
        <v>30</v>
      </c>
      <c r="D4" s="149" t="s">
        <v>31</v>
      </c>
      <c r="E4" s="149" t="s">
        <v>133</v>
      </c>
      <c r="F4" s="149" t="s">
        <v>134</v>
      </c>
      <c r="G4" s="149" t="s">
        <v>135</v>
      </c>
      <c r="H4" s="149" t="s">
        <v>136</v>
      </c>
      <c r="I4" s="149" t="s">
        <v>137</v>
      </c>
      <c r="J4" s="149" t="s">
        <v>138</v>
      </c>
      <c r="K4" s="149" t="s">
        <v>139</v>
      </c>
      <c r="L4" s="149" t="s">
        <v>25</v>
      </c>
      <c r="M4" s="150" t="s">
        <v>39</v>
      </c>
    </row>
    <row r="5" spans="1:13" x14ac:dyDescent="0.25">
      <c r="A5" s="25" t="s">
        <v>157</v>
      </c>
      <c r="B5" s="179">
        <f>B66</f>
        <v>19811.199999999997</v>
      </c>
      <c r="C5" s="179">
        <f t="shared" ref="C5:M5" si="0">C66</f>
        <v>819079.80999999982</v>
      </c>
      <c r="D5" s="179">
        <f t="shared" si="0"/>
        <v>4835173.49</v>
      </c>
      <c r="E5" s="179">
        <f t="shared" si="0"/>
        <v>17757781.52</v>
      </c>
      <c r="F5" s="179">
        <f t="shared" si="0"/>
        <v>24391813.460000001</v>
      </c>
      <c r="G5" s="179">
        <f t="shared" si="0"/>
        <v>16206926.069999998</v>
      </c>
      <c r="H5" s="179">
        <f t="shared" si="0"/>
        <v>8751992.6699999999</v>
      </c>
      <c r="I5" s="179">
        <f t="shared" si="0"/>
        <v>3619157.84</v>
      </c>
      <c r="J5" s="179">
        <f t="shared" si="0"/>
        <v>1461616.03</v>
      </c>
      <c r="K5" s="179">
        <f t="shared" si="0"/>
        <v>77863352.090000004</v>
      </c>
      <c r="L5" s="180">
        <f t="shared" si="0"/>
        <v>14293619</v>
      </c>
      <c r="M5" s="192">
        <f t="shared" si="0"/>
        <v>5.4474204251561487</v>
      </c>
    </row>
    <row r="6" spans="1:13" x14ac:dyDescent="0.25">
      <c r="A6" s="25" t="s">
        <v>201</v>
      </c>
      <c r="B6" s="155">
        <f>B20</f>
        <v>1711.04</v>
      </c>
      <c r="C6" s="155">
        <f t="shared" ref="C6:L6" si="1">C20</f>
        <v>87038.63</v>
      </c>
      <c r="D6" s="155">
        <f t="shared" si="1"/>
        <v>708045.42999999993</v>
      </c>
      <c r="E6" s="155">
        <f t="shared" si="1"/>
        <v>4154486.6599999997</v>
      </c>
      <c r="F6" s="155">
        <f t="shared" si="1"/>
        <v>7680673.0200000005</v>
      </c>
      <c r="G6" s="155">
        <f t="shared" si="1"/>
        <v>5685393.3899999987</v>
      </c>
      <c r="H6" s="155">
        <f t="shared" si="1"/>
        <v>3389337.53</v>
      </c>
      <c r="I6" s="155">
        <f t="shared" si="1"/>
        <v>1516864.0999999999</v>
      </c>
      <c r="J6" s="155">
        <f t="shared" si="1"/>
        <v>628911.96</v>
      </c>
      <c r="K6" s="155">
        <f t="shared" si="1"/>
        <v>23852461.760000005</v>
      </c>
      <c r="L6" s="155">
        <f t="shared" si="1"/>
        <v>4116670</v>
      </c>
      <c r="M6" s="172">
        <f t="shared" ref="M6:M19" si="2">IFERROR((K6/L6),0)</f>
        <v>5.7941155739954882</v>
      </c>
    </row>
    <row r="7" spans="1:13" hidden="1" x14ac:dyDescent="0.25">
      <c r="A7" s="170" t="s">
        <v>190</v>
      </c>
      <c r="B7" s="176">
        <v>31.1</v>
      </c>
      <c r="C7" s="177">
        <v>497.9</v>
      </c>
      <c r="D7" s="177">
        <v>3053.4</v>
      </c>
      <c r="E7" s="177">
        <v>19658.599999999999</v>
      </c>
      <c r="F7" s="177">
        <v>58581.7</v>
      </c>
      <c r="G7" s="177">
        <v>59863.3</v>
      </c>
      <c r="H7" s="177">
        <v>41107.1</v>
      </c>
      <c r="I7" s="177">
        <v>16873.2</v>
      </c>
      <c r="J7" s="177">
        <v>4652.3999999999996</v>
      </c>
      <c r="K7" s="177">
        <f t="shared" ref="K7:K18" si="3">SUM(B7:J7)</f>
        <v>204318.7</v>
      </c>
      <c r="L7" s="178">
        <v>33168</v>
      </c>
      <c r="M7" s="172">
        <f t="shared" si="2"/>
        <v>6.1601151712493971</v>
      </c>
    </row>
    <row r="8" spans="1:13" hidden="1" x14ac:dyDescent="0.25">
      <c r="A8" s="170" t="s">
        <v>191</v>
      </c>
      <c r="B8" s="176">
        <v>132.26</v>
      </c>
      <c r="C8" s="177">
        <v>8591.98</v>
      </c>
      <c r="D8" s="177">
        <v>67996.03</v>
      </c>
      <c r="E8" s="177">
        <v>348367.44</v>
      </c>
      <c r="F8" s="177">
        <v>716719.6</v>
      </c>
      <c r="G8" s="177">
        <v>498528.07</v>
      </c>
      <c r="H8" s="177">
        <v>241198.57</v>
      </c>
      <c r="I8" s="177">
        <v>91253.62</v>
      </c>
      <c r="J8" s="177">
        <v>38934.559999999998</v>
      </c>
      <c r="K8" s="177">
        <f t="shared" si="3"/>
        <v>2011722.1300000004</v>
      </c>
      <c r="L8" s="178">
        <v>354849</v>
      </c>
      <c r="M8" s="172">
        <f t="shared" si="2"/>
        <v>5.6692343222046571</v>
      </c>
    </row>
    <row r="9" spans="1:13" hidden="1" x14ac:dyDescent="0.25">
      <c r="A9" s="170" t="s">
        <v>192</v>
      </c>
      <c r="B9" s="176">
        <v>249.15</v>
      </c>
      <c r="C9" s="177">
        <v>17543.810000000001</v>
      </c>
      <c r="D9" s="177">
        <v>126904.08</v>
      </c>
      <c r="E9" s="177">
        <v>486499.56</v>
      </c>
      <c r="F9" s="177">
        <v>679087.18</v>
      </c>
      <c r="G9" s="177">
        <v>345572.06</v>
      </c>
      <c r="H9" s="177">
        <v>119312.06</v>
      </c>
      <c r="I9" s="177">
        <v>22339.29</v>
      </c>
      <c r="J9" s="177">
        <v>1795.4</v>
      </c>
      <c r="K9" s="177">
        <f t="shared" si="3"/>
        <v>1799302.59</v>
      </c>
      <c r="L9" s="178">
        <v>348995</v>
      </c>
      <c r="M9" s="172">
        <f t="shared" si="2"/>
        <v>5.1556686772016791</v>
      </c>
    </row>
    <row r="10" spans="1:13" hidden="1" x14ac:dyDescent="0.25">
      <c r="A10" s="170" t="s">
        <v>193</v>
      </c>
      <c r="B10" s="176">
        <v>241.19</v>
      </c>
      <c r="C10" s="177">
        <v>18876.439999999999</v>
      </c>
      <c r="D10" s="177">
        <v>163676.04</v>
      </c>
      <c r="E10" s="177">
        <v>573284.67000000004</v>
      </c>
      <c r="F10" s="177">
        <v>837400.72</v>
      </c>
      <c r="G10" s="177">
        <v>447842.56</v>
      </c>
      <c r="H10" s="177">
        <v>206789.47</v>
      </c>
      <c r="I10" s="177">
        <v>76773.09</v>
      </c>
      <c r="J10" s="177">
        <v>25830.3</v>
      </c>
      <c r="K10" s="177">
        <f t="shared" si="3"/>
        <v>2350714.48</v>
      </c>
      <c r="L10" s="178">
        <v>442983</v>
      </c>
      <c r="M10" s="172">
        <f t="shared" si="2"/>
        <v>5.306556865613353</v>
      </c>
    </row>
    <row r="11" spans="1:13" hidden="1" x14ac:dyDescent="0.25">
      <c r="A11" s="170" t="s">
        <v>194</v>
      </c>
      <c r="B11" s="176">
        <v>65.8</v>
      </c>
      <c r="C11" s="177">
        <v>3660.33</v>
      </c>
      <c r="D11" s="177">
        <v>30823.35</v>
      </c>
      <c r="E11" s="177">
        <v>306539.33</v>
      </c>
      <c r="F11" s="177">
        <v>710729</v>
      </c>
      <c r="G11" s="177">
        <v>593450.99</v>
      </c>
      <c r="H11" s="177">
        <v>304687.71999999997</v>
      </c>
      <c r="I11" s="177">
        <v>82356.36</v>
      </c>
      <c r="J11" s="177">
        <v>12134.3</v>
      </c>
      <c r="K11" s="177">
        <f t="shared" si="3"/>
        <v>2044447.1800000002</v>
      </c>
      <c r="L11" s="178">
        <v>348674</v>
      </c>
      <c r="M11" s="172">
        <f t="shared" si="2"/>
        <v>5.8634919150840048</v>
      </c>
    </row>
    <row r="12" spans="1:13" hidden="1" x14ac:dyDescent="0.25">
      <c r="A12" s="170" t="s">
        <v>195</v>
      </c>
      <c r="B12" s="176">
        <v>38.700000000000003</v>
      </c>
      <c r="C12" s="177">
        <v>2879.75</v>
      </c>
      <c r="D12" s="177">
        <v>24271.79</v>
      </c>
      <c r="E12" s="177">
        <v>198099.99</v>
      </c>
      <c r="F12" s="177">
        <v>514078.52</v>
      </c>
      <c r="G12" s="177">
        <v>391619.05</v>
      </c>
      <c r="H12" s="177">
        <v>254521.49</v>
      </c>
      <c r="I12" s="177">
        <v>107417.97</v>
      </c>
      <c r="J12" s="177">
        <v>27484.9</v>
      </c>
      <c r="K12" s="177">
        <f t="shared" si="3"/>
        <v>1520412.16</v>
      </c>
      <c r="L12" s="178">
        <v>253205</v>
      </c>
      <c r="M12" s="172">
        <f t="shared" si="2"/>
        <v>6.0046687861614103</v>
      </c>
    </row>
    <row r="13" spans="1:13" hidden="1" x14ac:dyDescent="0.25">
      <c r="A13" s="170" t="s">
        <v>196</v>
      </c>
      <c r="B13" s="176">
        <v>58.84</v>
      </c>
      <c r="C13" s="177">
        <v>2808.81</v>
      </c>
      <c r="D13" s="177">
        <v>23328.32</v>
      </c>
      <c r="E13" s="177">
        <v>190594.57</v>
      </c>
      <c r="F13" s="177">
        <v>461239.84</v>
      </c>
      <c r="G13" s="177">
        <v>432728.36</v>
      </c>
      <c r="H13" s="177">
        <v>344567.19</v>
      </c>
      <c r="I13" s="177">
        <v>212962.09</v>
      </c>
      <c r="J13" s="177">
        <v>114589.2</v>
      </c>
      <c r="K13" s="177">
        <f t="shared" si="3"/>
        <v>1782877.22</v>
      </c>
      <c r="L13" s="178">
        <v>280309</v>
      </c>
      <c r="M13" s="172">
        <f t="shared" si="2"/>
        <v>6.3603994877082073</v>
      </c>
    </row>
    <row r="14" spans="1:13" hidden="1" x14ac:dyDescent="0.25">
      <c r="A14" s="170" t="s">
        <v>197</v>
      </c>
      <c r="B14" s="176">
        <v>109.11</v>
      </c>
      <c r="C14" s="177">
        <v>3047.78</v>
      </c>
      <c r="D14" s="177">
        <v>19526.810000000001</v>
      </c>
      <c r="E14" s="177">
        <v>171014.53</v>
      </c>
      <c r="F14" s="177">
        <v>480658.29</v>
      </c>
      <c r="G14" s="177">
        <v>397729.4</v>
      </c>
      <c r="H14" s="177">
        <v>339997.73</v>
      </c>
      <c r="I14" s="177">
        <v>192298.6</v>
      </c>
      <c r="J14" s="177">
        <v>97085.1</v>
      </c>
      <c r="K14" s="177">
        <f t="shared" si="3"/>
        <v>1701467.35</v>
      </c>
      <c r="L14" s="178">
        <v>268576</v>
      </c>
      <c r="M14" s="172">
        <f t="shared" si="2"/>
        <v>6.3351429390563565</v>
      </c>
    </row>
    <row r="15" spans="1:13" hidden="1" x14ac:dyDescent="0.25">
      <c r="A15" s="170" t="s">
        <v>198</v>
      </c>
      <c r="B15" s="176">
        <v>87</v>
      </c>
      <c r="C15" s="177">
        <v>5637.58</v>
      </c>
      <c r="D15" s="177">
        <v>45988.66</v>
      </c>
      <c r="E15" s="177">
        <v>343496.13</v>
      </c>
      <c r="F15" s="177">
        <v>716447.33</v>
      </c>
      <c r="G15" s="177">
        <v>448018.2</v>
      </c>
      <c r="H15" s="177">
        <v>204248.63</v>
      </c>
      <c r="I15" s="177">
        <v>75455.16</v>
      </c>
      <c r="J15" s="177">
        <v>31716</v>
      </c>
      <c r="K15" s="177">
        <f t="shared" si="3"/>
        <v>1871094.6899999997</v>
      </c>
      <c r="L15" s="178">
        <v>331675</v>
      </c>
      <c r="M15" s="172">
        <f t="shared" si="2"/>
        <v>5.6413497851812764</v>
      </c>
    </row>
    <row r="16" spans="1:13" hidden="1" x14ac:dyDescent="0.25">
      <c r="A16" s="170" t="s">
        <v>199</v>
      </c>
      <c r="B16" s="176">
        <v>178.34</v>
      </c>
      <c r="C16" s="177">
        <v>7420.34</v>
      </c>
      <c r="D16" s="177">
        <v>53093.08</v>
      </c>
      <c r="E16" s="177">
        <v>382214.44</v>
      </c>
      <c r="F16" s="177">
        <v>661876.79</v>
      </c>
      <c r="G16" s="177">
        <v>430129.84</v>
      </c>
      <c r="H16" s="177">
        <v>199032.35</v>
      </c>
      <c r="I16" s="177">
        <v>63791.85</v>
      </c>
      <c r="J16" s="177">
        <v>15354.8</v>
      </c>
      <c r="K16" s="177">
        <f t="shared" si="3"/>
        <v>1813091.8300000003</v>
      </c>
      <c r="L16" s="178">
        <v>326125</v>
      </c>
      <c r="M16" s="172">
        <f t="shared" si="2"/>
        <v>5.5594996703717907</v>
      </c>
    </row>
    <row r="17" spans="1:13" hidden="1" x14ac:dyDescent="0.25">
      <c r="A17" s="170" t="s">
        <v>200</v>
      </c>
      <c r="B17" s="176">
        <v>226.35</v>
      </c>
      <c r="C17" s="177">
        <v>4257.12</v>
      </c>
      <c r="D17" s="177">
        <v>44071.88</v>
      </c>
      <c r="E17" s="177">
        <v>407712.01</v>
      </c>
      <c r="F17" s="177">
        <v>672059.33</v>
      </c>
      <c r="G17" s="177">
        <v>655956.78</v>
      </c>
      <c r="H17" s="177">
        <v>417309.78</v>
      </c>
      <c r="I17" s="177">
        <v>183006.94</v>
      </c>
      <c r="J17" s="177">
        <v>72316.899999999994</v>
      </c>
      <c r="K17" s="177">
        <f t="shared" si="3"/>
        <v>2456917.09</v>
      </c>
      <c r="L17" s="178">
        <v>409635</v>
      </c>
      <c r="M17" s="172">
        <f t="shared" si="2"/>
        <v>5.9978202302049386</v>
      </c>
    </row>
    <row r="18" spans="1:13" hidden="1" x14ac:dyDescent="0.25">
      <c r="A18" s="170" t="s">
        <v>189</v>
      </c>
      <c r="B18" s="176">
        <v>135.75</v>
      </c>
      <c r="C18" s="177">
        <v>5686.66</v>
      </c>
      <c r="D18" s="177">
        <v>50641.43</v>
      </c>
      <c r="E18" s="177">
        <v>364816</v>
      </c>
      <c r="F18" s="177">
        <v>609984.81999999995</v>
      </c>
      <c r="G18" s="177">
        <v>554821.85</v>
      </c>
      <c r="H18" s="177">
        <v>411328.23</v>
      </c>
      <c r="I18" s="177">
        <v>213753.86</v>
      </c>
      <c r="J18" s="177">
        <v>87746</v>
      </c>
      <c r="K18" s="177">
        <f t="shared" si="3"/>
        <v>2298914.5999999996</v>
      </c>
      <c r="L18" s="178">
        <v>380894</v>
      </c>
      <c r="M18" s="172">
        <f t="shared" si="2"/>
        <v>6.0355757769878222</v>
      </c>
    </row>
    <row r="19" spans="1:13" hidden="1" x14ac:dyDescent="0.25">
      <c r="A19" s="170" t="s">
        <v>188</v>
      </c>
      <c r="B19" s="176">
        <v>157.44999999999999</v>
      </c>
      <c r="C19" s="177">
        <v>6130.13</v>
      </c>
      <c r="D19" s="177">
        <v>54670.559999999998</v>
      </c>
      <c r="E19" s="177">
        <v>362189.39</v>
      </c>
      <c r="F19" s="177">
        <v>561809.9</v>
      </c>
      <c r="G19" s="177">
        <v>429132.93</v>
      </c>
      <c r="H19" s="177">
        <v>305237.21000000002</v>
      </c>
      <c r="I19" s="177">
        <v>178582.07</v>
      </c>
      <c r="J19" s="177">
        <v>99272.1</v>
      </c>
      <c r="K19" s="177">
        <f>SUM(B19:J19)</f>
        <v>1997181.7400000002</v>
      </c>
      <c r="L19" s="178">
        <v>337582</v>
      </c>
      <c r="M19" s="172">
        <f t="shared" si="2"/>
        <v>5.9161381234781478</v>
      </c>
    </row>
    <row r="20" spans="1:13" x14ac:dyDescent="0.25">
      <c r="A20" s="25" t="s">
        <v>201</v>
      </c>
      <c r="B20" s="155">
        <f>SUM(B7:B19)</f>
        <v>1711.04</v>
      </c>
      <c r="C20" s="155">
        <f t="shared" ref="C20:L20" si="4">SUM(C7:C19)</f>
        <v>87038.63</v>
      </c>
      <c r="D20" s="155">
        <f t="shared" si="4"/>
        <v>708045.42999999993</v>
      </c>
      <c r="E20" s="155">
        <f t="shared" si="4"/>
        <v>4154486.6599999997</v>
      </c>
      <c r="F20" s="155">
        <f t="shared" si="4"/>
        <v>7680673.0200000005</v>
      </c>
      <c r="G20" s="155">
        <f t="shared" si="4"/>
        <v>5685393.3899999987</v>
      </c>
      <c r="H20" s="155">
        <f t="shared" si="4"/>
        <v>3389337.53</v>
      </c>
      <c r="I20" s="155">
        <f t="shared" si="4"/>
        <v>1516864.0999999999</v>
      </c>
      <c r="J20" s="155">
        <f t="shared" si="4"/>
        <v>628911.96</v>
      </c>
      <c r="K20" s="155">
        <f t="shared" si="4"/>
        <v>23852461.760000005</v>
      </c>
      <c r="L20" s="156">
        <f t="shared" si="4"/>
        <v>4116670</v>
      </c>
      <c r="M20" s="172">
        <f t="shared" ref="M20:M35" si="5">IFERROR((K20/L20),0)</f>
        <v>5.7941155739954882</v>
      </c>
    </row>
    <row r="21" spans="1:13" hidden="1" x14ac:dyDescent="0.25">
      <c r="A21" s="25" t="s">
        <v>174</v>
      </c>
      <c r="B21" s="155">
        <f>B35</f>
        <v>2438.83</v>
      </c>
      <c r="C21" s="155">
        <f t="shared" ref="C21:L21" si="6">C35</f>
        <v>150952.57999999999</v>
      </c>
      <c r="D21" s="155">
        <f t="shared" si="6"/>
        <v>1275851.3999999999</v>
      </c>
      <c r="E21" s="155">
        <f t="shared" si="6"/>
        <v>4708551.1800000006</v>
      </c>
      <c r="F21" s="155">
        <f t="shared" si="6"/>
        <v>5792719.9299999997</v>
      </c>
      <c r="G21" s="155">
        <f t="shared" si="6"/>
        <v>3458188.8499999996</v>
      </c>
      <c r="H21" s="155">
        <f t="shared" si="6"/>
        <v>1632201.0600000003</v>
      </c>
      <c r="I21" s="155">
        <f t="shared" si="6"/>
        <v>565749.30999999994</v>
      </c>
      <c r="J21" s="155">
        <f t="shared" si="6"/>
        <v>174245.99000000002</v>
      </c>
      <c r="K21" s="155">
        <f t="shared" si="6"/>
        <v>17760899.129999999</v>
      </c>
      <c r="L21" s="156">
        <f t="shared" si="6"/>
        <v>3351068</v>
      </c>
      <c r="M21" s="172">
        <f t="shared" si="5"/>
        <v>5.3000712399748373</v>
      </c>
    </row>
    <row r="22" spans="1:13" hidden="1" x14ac:dyDescent="0.25">
      <c r="A22" s="170" t="s">
        <v>187</v>
      </c>
      <c r="B22" s="176">
        <v>88.41</v>
      </c>
      <c r="C22" s="177">
        <v>4721.6899999999996</v>
      </c>
      <c r="D22" s="177">
        <v>40484.68</v>
      </c>
      <c r="E22" s="177">
        <v>282675.19</v>
      </c>
      <c r="F22" s="177">
        <v>504303.39</v>
      </c>
      <c r="G22" s="177">
        <v>484454.51</v>
      </c>
      <c r="H22" s="177">
        <v>336649.79</v>
      </c>
      <c r="I22" s="177">
        <v>155998.57999999999</v>
      </c>
      <c r="J22" s="177">
        <v>53400.89</v>
      </c>
      <c r="K22" s="177">
        <f t="shared" ref="K22:K27" si="7">SUM(B22:J22)</f>
        <v>1862777.1300000001</v>
      </c>
      <c r="L22" s="178">
        <v>309955</v>
      </c>
      <c r="M22" s="172">
        <f t="shared" si="5"/>
        <v>6.0098308786759373</v>
      </c>
    </row>
    <row r="23" spans="1:13" hidden="1" x14ac:dyDescent="0.25">
      <c r="A23" s="170" t="s">
        <v>177</v>
      </c>
      <c r="B23" s="176">
        <v>78.83</v>
      </c>
      <c r="C23" s="177">
        <v>4135.1899999999996</v>
      </c>
      <c r="D23" s="177">
        <v>37101.86</v>
      </c>
      <c r="E23" s="177">
        <v>275901.37</v>
      </c>
      <c r="F23" s="177">
        <v>554325.27</v>
      </c>
      <c r="G23" s="177">
        <v>427596.48</v>
      </c>
      <c r="H23" s="177">
        <v>226316.83</v>
      </c>
      <c r="I23" s="177">
        <v>80537.77</v>
      </c>
      <c r="J23" s="177">
        <v>19468.8</v>
      </c>
      <c r="K23" s="177">
        <f t="shared" si="7"/>
        <v>1625462.4000000001</v>
      </c>
      <c r="L23" s="178">
        <v>280437</v>
      </c>
      <c r="M23" s="172">
        <f t="shared" si="5"/>
        <v>5.7961766813936828</v>
      </c>
    </row>
    <row r="24" spans="1:13" hidden="1" x14ac:dyDescent="0.25">
      <c r="A24" s="170" t="s">
        <v>178</v>
      </c>
      <c r="B24" s="176">
        <v>141.93</v>
      </c>
      <c r="C24" s="177">
        <v>10001.1</v>
      </c>
      <c r="D24" s="177">
        <v>112564.98</v>
      </c>
      <c r="E24" s="177">
        <v>494924.07</v>
      </c>
      <c r="F24" s="177">
        <v>686063.05</v>
      </c>
      <c r="G24" s="177">
        <v>351150.34</v>
      </c>
      <c r="H24" s="177">
        <v>149198.66</v>
      </c>
      <c r="I24" s="177">
        <v>47930.1</v>
      </c>
      <c r="J24" s="177">
        <v>12910.6</v>
      </c>
      <c r="K24" s="177">
        <f t="shared" si="7"/>
        <v>1864884.83</v>
      </c>
      <c r="L24" s="178">
        <v>349512</v>
      </c>
      <c r="M24" s="172">
        <f t="shared" si="5"/>
        <v>5.335681836389023</v>
      </c>
    </row>
    <row r="25" spans="1:13" hidden="1" x14ac:dyDescent="0.25">
      <c r="A25" s="170" t="s">
        <v>179</v>
      </c>
      <c r="B25" s="176">
        <v>193.56</v>
      </c>
      <c r="C25" s="177">
        <v>9211.36</v>
      </c>
      <c r="D25" s="177">
        <v>107337.33</v>
      </c>
      <c r="E25" s="177">
        <v>368938.74</v>
      </c>
      <c r="F25" s="177">
        <v>505860.29</v>
      </c>
      <c r="G25" s="177">
        <v>295225.34000000003</v>
      </c>
      <c r="H25" s="177">
        <v>146272.20000000001</v>
      </c>
      <c r="I25" s="177">
        <v>55190.55</v>
      </c>
      <c r="J25" s="177">
        <v>20891</v>
      </c>
      <c r="K25" s="177">
        <f t="shared" si="7"/>
        <v>1509120.37</v>
      </c>
      <c r="L25" s="178">
        <v>280050</v>
      </c>
      <c r="M25" s="172">
        <f t="shared" si="5"/>
        <v>5.388753329762543</v>
      </c>
    </row>
    <row r="26" spans="1:13" hidden="1" x14ac:dyDescent="0.25">
      <c r="A26" s="170" t="s">
        <v>180</v>
      </c>
      <c r="B26" s="176">
        <v>257.87</v>
      </c>
      <c r="C26" s="177">
        <v>17068.97</v>
      </c>
      <c r="D26" s="177">
        <v>143550.76999999999</v>
      </c>
      <c r="E26" s="177">
        <v>540722.68999999994</v>
      </c>
      <c r="F26" s="177">
        <v>568673.28000000003</v>
      </c>
      <c r="G26" s="177">
        <v>276806.21000000002</v>
      </c>
      <c r="H26" s="177">
        <v>116727.44</v>
      </c>
      <c r="I26" s="177">
        <v>35096.43</v>
      </c>
      <c r="J26" s="177">
        <v>8582.7999999999993</v>
      </c>
      <c r="K26" s="177">
        <f t="shared" si="7"/>
        <v>1707486.46</v>
      </c>
      <c r="L26" s="178">
        <v>333536</v>
      </c>
      <c r="M26" s="172">
        <f t="shared" si="5"/>
        <v>5.1193468171351819</v>
      </c>
    </row>
    <row r="27" spans="1:13" hidden="1" x14ac:dyDescent="0.25">
      <c r="A27" s="170" t="s">
        <v>181</v>
      </c>
      <c r="B27" s="176">
        <v>378.64</v>
      </c>
      <c r="C27" s="177">
        <v>14132.71</v>
      </c>
      <c r="D27" s="177">
        <v>127371.9</v>
      </c>
      <c r="E27" s="177">
        <v>504868.43</v>
      </c>
      <c r="F27" s="177">
        <v>529966.44999999995</v>
      </c>
      <c r="G27" s="177">
        <v>200453.96</v>
      </c>
      <c r="H27" s="177">
        <v>62506.81</v>
      </c>
      <c r="I27" s="177">
        <v>13556.85</v>
      </c>
      <c r="J27" s="177">
        <v>2022.8</v>
      </c>
      <c r="K27" s="177">
        <f t="shared" si="7"/>
        <v>1455258.55</v>
      </c>
      <c r="L27" s="178">
        <v>291137</v>
      </c>
      <c r="M27" s="172">
        <f t="shared" si="5"/>
        <v>4.9985352256841287</v>
      </c>
    </row>
    <row r="28" spans="1:13" hidden="1" x14ac:dyDescent="0.25">
      <c r="A28" s="170" t="s">
        <v>182</v>
      </c>
      <c r="B28" s="181">
        <v>395.73</v>
      </c>
      <c r="C28" s="177">
        <v>18723.28</v>
      </c>
      <c r="D28" s="177">
        <v>134916.43</v>
      </c>
      <c r="E28" s="177">
        <v>506060.89</v>
      </c>
      <c r="F28" s="177">
        <v>562480.82999999996</v>
      </c>
      <c r="G28" s="177">
        <v>279741.43</v>
      </c>
      <c r="H28" s="177">
        <v>92132.24</v>
      </c>
      <c r="I28" s="177">
        <v>17371.560000000001</v>
      </c>
      <c r="J28" s="177">
        <v>2991.1</v>
      </c>
      <c r="K28" s="177">
        <f t="shared" ref="K28:K34" si="8">SUM(B28:J28)</f>
        <v>1614813.4900000002</v>
      </c>
      <c r="L28" s="178">
        <v>318751</v>
      </c>
      <c r="M28" s="172">
        <f t="shared" si="5"/>
        <v>5.0660656437156284</v>
      </c>
    </row>
    <row r="29" spans="1:13" hidden="1" x14ac:dyDescent="0.25">
      <c r="A29" s="170" t="s">
        <v>183</v>
      </c>
      <c r="B29" s="176">
        <v>34.25</v>
      </c>
      <c r="C29" s="177">
        <v>11877.62</v>
      </c>
      <c r="D29" s="177">
        <v>90945.76</v>
      </c>
      <c r="E29" s="177">
        <v>268755.43</v>
      </c>
      <c r="F29" s="177">
        <v>221857.57</v>
      </c>
      <c r="G29" s="177">
        <v>159642.49</v>
      </c>
      <c r="H29" s="177">
        <v>76857.38</v>
      </c>
      <c r="I29" s="177">
        <v>28956.22</v>
      </c>
      <c r="J29" s="177">
        <v>12817.3</v>
      </c>
      <c r="K29" s="177">
        <f t="shared" si="8"/>
        <v>871744.02</v>
      </c>
      <c r="L29" s="178">
        <v>170469</v>
      </c>
      <c r="M29" s="172">
        <f t="shared" si="5"/>
        <v>5.113797933935202</v>
      </c>
    </row>
    <row r="30" spans="1:13" hidden="1" x14ac:dyDescent="0.25">
      <c r="A30" s="170" t="s">
        <v>184</v>
      </c>
      <c r="B30" s="176">
        <v>29.84</v>
      </c>
      <c r="C30" s="177">
        <v>2784.66</v>
      </c>
      <c r="D30" s="177">
        <v>41012.31</v>
      </c>
      <c r="E30" s="177">
        <v>148807.04000000001</v>
      </c>
      <c r="F30" s="177">
        <v>154640.5</v>
      </c>
      <c r="G30" s="177">
        <v>101891</v>
      </c>
      <c r="H30" s="177">
        <v>54380.1</v>
      </c>
      <c r="I30" s="177">
        <v>21632.66</v>
      </c>
      <c r="J30" s="177">
        <v>10105.1</v>
      </c>
      <c r="K30" s="177">
        <f t="shared" si="8"/>
        <v>535283.21</v>
      </c>
      <c r="L30" s="178">
        <v>100524</v>
      </c>
      <c r="M30" s="172">
        <f t="shared" si="5"/>
        <v>5.3249294695794038</v>
      </c>
    </row>
    <row r="31" spans="1:13" hidden="1" x14ac:dyDescent="0.25">
      <c r="A31" s="170" t="s">
        <v>185</v>
      </c>
      <c r="B31" s="176">
        <v>57.74</v>
      </c>
      <c r="C31" s="177">
        <v>6452.68</v>
      </c>
      <c r="D31" s="177">
        <v>63236.51</v>
      </c>
      <c r="E31" s="177">
        <v>203889.87</v>
      </c>
      <c r="F31" s="177">
        <v>179488.22</v>
      </c>
      <c r="G31" s="177">
        <v>123491.82</v>
      </c>
      <c r="H31" s="177">
        <v>64748.81</v>
      </c>
      <c r="I31" s="177">
        <v>25454.7</v>
      </c>
      <c r="J31" s="177">
        <v>10193.9</v>
      </c>
      <c r="K31" s="177">
        <f t="shared" si="8"/>
        <v>677014.25000000012</v>
      </c>
      <c r="L31" s="178">
        <v>130576</v>
      </c>
      <c r="M31" s="172">
        <f t="shared" si="5"/>
        <v>5.1848291416493089</v>
      </c>
    </row>
    <row r="32" spans="1:13" hidden="1" x14ac:dyDescent="0.25">
      <c r="A32" s="170" t="s">
        <v>186</v>
      </c>
      <c r="B32" s="176">
        <v>460.92</v>
      </c>
      <c r="C32" s="177">
        <v>27092.880000000001</v>
      </c>
      <c r="D32" s="177">
        <v>184456.48</v>
      </c>
      <c r="E32" s="177">
        <v>457902.87</v>
      </c>
      <c r="F32" s="177">
        <v>443937.56</v>
      </c>
      <c r="G32" s="177">
        <v>249802.94</v>
      </c>
      <c r="H32" s="177">
        <v>108946.9</v>
      </c>
      <c r="I32" s="177">
        <v>34890.49</v>
      </c>
      <c r="J32" s="177">
        <v>10789.5</v>
      </c>
      <c r="K32" s="177">
        <f t="shared" si="8"/>
        <v>1518280.5399999998</v>
      </c>
      <c r="L32" s="178">
        <v>304684</v>
      </c>
      <c r="M32" s="172">
        <f t="shared" si="5"/>
        <v>4.9831318349503082</v>
      </c>
    </row>
    <row r="33" spans="1:13" hidden="1" x14ac:dyDescent="0.25">
      <c r="A33" s="170" t="s">
        <v>176</v>
      </c>
      <c r="B33" s="176">
        <v>289.60000000000002</v>
      </c>
      <c r="C33" s="177">
        <v>20498.349999999999</v>
      </c>
      <c r="D33" s="177">
        <v>131697.76</v>
      </c>
      <c r="E33" s="177">
        <v>373533.12</v>
      </c>
      <c r="F33" s="177">
        <v>471413.51</v>
      </c>
      <c r="G33" s="177">
        <v>277398.02</v>
      </c>
      <c r="H33" s="177">
        <v>107208.6</v>
      </c>
      <c r="I33" s="177">
        <v>26348.9</v>
      </c>
      <c r="J33" s="177">
        <v>4959</v>
      </c>
      <c r="K33" s="177">
        <f t="shared" si="8"/>
        <v>1413346.86</v>
      </c>
      <c r="L33" s="178">
        <v>274894</v>
      </c>
      <c r="M33" s="172">
        <f t="shared" si="5"/>
        <v>5.1414249128755092</v>
      </c>
    </row>
    <row r="34" spans="1:13" hidden="1" x14ac:dyDescent="0.25">
      <c r="A34" s="170" t="s">
        <v>175</v>
      </c>
      <c r="B34" s="176">
        <v>31.51</v>
      </c>
      <c r="C34" s="177">
        <v>4252.09</v>
      </c>
      <c r="D34" s="177">
        <v>61174.63</v>
      </c>
      <c r="E34" s="177">
        <v>281571.46999999997</v>
      </c>
      <c r="F34" s="177">
        <v>409710.01</v>
      </c>
      <c r="G34" s="177">
        <v>230534.31</v>
      </c>
      <c r="H34" s="177">
        <v>90255.3</v>
      </c>
      <c r="I34" s="177">
        <v>22784.5</v>
      </c>
      <c r="J34" s="177">
        <v>5113.2</v>
      </c>
      <c r="K34" s="177">
        <f t="shared" si="8"/>
        <v>1105427.02</v>
      </c>
      <c r="L34" s="178">
        <v>206543</v>
      </c>
      <c r="M34" s="172">
        <f t="shared" si="5"/>
        <v>5.3520430128351002</v>
      </c>
    </row>
    <row r="35" spans="1:13" x14ac:dyDescent="0.25">
      <c r="A35" s="25" t="s">
        <v>174</v>
      </c>
      <c r="B35" s="155">
        <f>SUM(B22:B34)</f>
        <v>2438.83</v>
      </c>
      <c r="C35" s="155">
        <f t="shared" ref="C35:L35" si="9">SUM(C22:C34)</f>
        <v>150952.57999999999</v>
      </c>
      <c r="D35" s="155">
        <f t="shared" si="9"/>
        <v>1275851.3999999999</v>
      </c>
      <c r="E35" s="155">
        <f t="shared" si="9"/>
        <v>4708551.1800000006</v>
      </c>
      <c r="F35" s="155">
        <f t="shared" si="9"/>
        <v>5792719.9299999997</v>
      </c>
      <c r="G35" s="155">
        <f t="shared" si="9"/>
        <v>3458188.8499999996</v>
      </c>
      <c r="H35" s="155">
        <f t="shared" si="9"/>
        <v>1632201.0600000003</v>
      </c>
      <c r="I35" s="155">
        <f t="shared" si="9"/>
        <v>565749.30999999994</v>
      </c>
      <c r="J35" s="155">
        <f t="shared" si="9"/>
        <v>174245.99000000002</v>
      </c>
      <c r="K35" s="155">
        <f t="shared" si="9"/>
        <v>17760899.129999999</v>
      </c>
      <c r="L35" s="171">
        <f t="shared" si="9"/>
        <v>3351068</v>
      </c>
      <c r="M35" s="172">
        <f t="shared" si="5"/>
        <v>5.3000712399748373</v>
      </c>
    </row>
    <row r="36" spans="1:13" hidden="1" x14ac:dyDescent="0.25">
      <c r="A36" s="25" t="s">
        <v>160</v>
      </c>
      <c r="B36" s="155">
        <f>B50</f>
        <v>9476.5199999999968</v>
      </c>
      <c r="C36" s="155">
        <f t="shared" ref="C36:L36" si="10">C50</f>
        <v>257811.81999999995</v>
      </c>
      <c r="D36" s="155">
        <f t="shared" si="10"/>
        <v>1386769.3199999998</v>
      </c>
      <c r="E36" s="155">
        <f t="shared" si="10"/>
        <v>4151477.9399999995</v>
      </c>
      <c r="F36" s="155">
        <f t="shared" si="10"/>
        <v>4817196.1400000006</v>
      </c>
      <c r="G36" s="155">
        <f t="shared" si="10"/>
        <v>3134199.45</v>
      </c>
      <c r="H36" s="155">
        <f t="shared" si="10"/>
        <v>1800530.82</v>
      </c>
      <c r="I36" s="155">
        <f t="shared" si="10"/>
        <v>730632.34</v>
      </c>
      <c r="J36" s="155">
        <f t="shared" si="10"/>
        <v>260479.88000000003</v>
      </c>
      <c r="K36" s="168">
        <f t="shared" si="10"/>
        <v>16548574.23</v>
      </c>
      <c r="L36" s="156">
        <f t="shared" si="10"/>
        <v>3124496</v>
      </c>
      <c r="M36" s="172">
        <f>IFERROR((K36/L36),0)</f>
        <v>5.2963979566624504</v>
      </c>
    </row>
    <row r="37" spans="1:13" hidden="1" x14ac:dyDescent="0.25">
      <c r="A37" s="170" t="s">
        <v>163</v>
      </c>
      <c r="B37" s="176">
        <v>752.92</v>
      </c>
      <c r="C37" s="177">
        <v>18648.68</v>
      </c>
      <c r="D37" s="177">
        <v>108874.8</v>
      </c>
      <c r="E37" s="177">
        <v>376545.81</v>
      </c>
      <c r="F37" s="177">
        <v>403342.71</v>
      </c>
      <c r="G37" s="177">
        <v>259781.89</v>
      </c>
      <c r="H37" s="177">
        <v>118089.74</v>
      </c>
      <c r="I37" s="177">
        <v>33591.17</v>
      </c>
      <c r="J37" s="177">
        <v>7222.7</v>
      </c>
      <c r="K37" s="177">
        <f t="shared" ref="K37:K48" si="11">SUM(B37:J37)</f>
        <v>1326850.42</v>
      </c>
      <c r="L37" s="178">
        <v>255619</v>
      </c>
      <c r="M37" s="172">
        <f t="shared" ref="M37:M64" si="12">IFERROR((K37/L37),0)</f>
        <v>5.1907347262918639</v>
      </c>
    </row>
    <row r="38" spans="1:13" hidden="1" x14ac:dyDescent="0.25">
      <c r="A38" s="170" t="s">
        <v>164</v>
      </c>
      <c r="B38" s="176">
        <v>1514.93</v>
      </c>
      <c r="C38" s="177">
        <v>43722.44</v>
      </c>
      <c r="D38" s="177">
        <v>222692.3</v>
      </c>
      <c r="E38" s="177">
        <v>470934.15</v>
      </c>
      <c r="F38" s="177">
        <v>380327.47</v>
      </c>
      <c r="G38" s="177">
        <v>239682.11</v>
      </c>
      <c r="H38" s="177">
        <v>125288.15</v>
      </c>
      <c r="I38" s="177">
        <v>45377.55</v>
      </c>
      <c r="J38" s="177">
        <v>10732.9</v>
      </c>
      <c r="K38" s="177">
        <f t="shared" si="11"/>
        <v>1540271.9999999998</v>
      </c>
      <c r="L38" s="178">
        <v>315535</v>
      </c>
      <c r="M38" s="172">
        <f t="shared" si="12"/>
        <v>4.8814616445085326</v>
      </c>
    </row>
    <row r="39" spans="1:13" hidden="1" x14ac:dyDescent="0.25">
      <c r="A39" s="170" t="s">
        <v>165</v>
      </c>
      <c r="B39" s="176">
        <v>835.71</v>
      </c>
      <c r="C39" s="177">
        <v>28291.439999999999</v>
      </c>
      <c r="D39" s="177">
        <v>152883.89000000001</v>
      </c>
      <c r="E39" s="177">
        <v>324998.12</v>
      </c>
      <c r="F39" s="177">
        <v>262403.26</v>
      </c>
      <c r="G39" s="177">
        <v>167750.01999999999</v>
      </c>
      <c r="H39" s="177">
        <v>97780.17</v>
      </c>
      <c r="I39" s="177">
        <v>42221.48</v>
      </c>
      <c r="J39" s="177">
        <v>10221.42</v>
      </c>
      <c r="K39" s="177">
        <f t="shared" si="11"/>
        <v>1087385.51</v>
      </c>
      <c r="L39" s="178">
        <v>219325</v>
      </c>
      <c r="M39" s="172">
        <f t="shared" si="12"/>
        <v>4.9578730650860594</v>
      </c>
    </row>
    <row r="40" spans="1:13" hidden="1" x14ac:dyDescent="0.25">
      <c r="A40" s="170" t="s">
        <v>166</v>
      </c>
      <c r="B40" s="176">
        <v>703.14</v>
      </c>
      <c r="C40" s="177">
        <v>17609.16</v>
      </c>
      <c r="D40" s="177">
        <v>88641.02</v>
      </c>
      <c r="E40" s="177">
        <v>293771.94</v>
      </c>
      <c r="F40" s="177">
        <v>327337.51</v>
      </c>
      <c r="G40" s="177">
        <v>218020.64</v>
      </c>
      <c r="H40" s="177">
        <v>145538.04999999999</v>
      </c>
      <c r="I40" s="177">
        <v>71619.72</v>
      </c>
      <c r="J40" s="177">
        <v>37825.949999999997</v>
      </c>
      <c r="K40" s="177">
        <f t="shared" si="11"/>
        <v>1201067.1299999999</v>
      </c>
      <c r="L40" s="178">
        <v>220762</v>
      </c>
      <c r="M40" s="172">
        <f t="shared" si="12"/>
        <v>5.4405519518757748</v>
      </c>
    </row>
    <row r="41" spans="1:13" hidden="1" x14ac:dyDescent="0.25">
      <c r="A41" s="170" t="s">
        <v>167</v>
      </c>
      <c r="B41" s="176">
        <v>474.74</v>
      </c>
      <c r="C41" s="177">
        <v>11960.7</v>
      </c>
      <c r="D41" s="177">
        <v>77877.58</v>
      </c>
      <c r="E41" s="177">
        <v>242160.64000000001</v>
      </c>
      <c r="F41" s="177">
        <v>408870.04</v>
      </c>
      <c r="G41" s="177">
        <v>228990.13</v>
      </c>
      <c r="H41" s="177">
        <v>151036.76</v>
      </c>
      <c r="I41" s="177">
        <v>66491.61</v>
      </c>
      <c r="J41" s="177">
        <v>26478.27</v>
      </c>
      <c r="K41" s="177">
        <f t="shared" si="11"/>
        <v>1214340.47</v>
      </c>
      <c r="L41" s="178">
        <v>221435</v>
      </c>
      <c r="M41" s="172">
        <f t="shared" si="12"/>
        <v>5.4839590398988411</v>
      </c>
    </row>
    <row r="42" spans="1:13" hidden="1" x14ac:dyDescent="0.25">
      <c r="A42" s="170" t="s">
        <v>168</v>
      </c>
      <c r="B42" s="176">
        <v>1039.94</v>
      </c>
      <c r="C42" s="177">
        <v>18982.54</v>
      </c>
      <c r="D42" s="177">
        <v>86739.32</v>
      </c>
      <c r="E42" s="177">
        <v>234667.96</v>
      </c>
      <c r="F42" s="177">
        <v>388906.44</v>
      </c>
      <c r="G42" s="177">
        <v>236680.06</v>
      </c>
      <c r="H42" s="177">
        <v>167136.51</v>
      </c>
      <c r="I42" s="177">
        <v>86047.86</v>
      </c>
      <c r="J42" s="177">
        <v>40162.71</v>
      </c>
      <c r="K42" s="177">
        <f t="shared" si="11"/>
        <v>1260363.3400000001</v>
      </c>
      <c r="L42" s="178">
        <v>228782</v>
      </c>
      <c r="M42" s="172">
        <f t="shared" si="12"/>
        <v>5.5090144329536415</v>
      </c>
    </row>
    <row r="43" spans="1:13" hidden="1" x14ac:dyDescent="0.25">
      <c r="A43" s="170" t="s">
        <v>169</v>
      </c>
      <c r="B43" s="181">
        <v>1317</v>
      </c>
      <c r="C43" s="177">
        <v>26542.04</v>
      </c>
      <c r="D43" s="177">
        <v>111791.5</v>
      </c>
      <c r="E43" s="177">
        <v>284987.03999999998</v>
      </c>
      <c r="F43" s="177">
        <v>331197.82</v>
      </c>
      <c r="G43" s="177">
        <v>218136.27</v>
      </c>
      <c r="H43" s="177">
        <v>151793.45000000001</v>
      </c>
      <c r="I43" s="177">
        <v>74375.61</v>
      </c>
      <c r="J43" s="177">
        <v>40544.199999999997</v>
      </c>
      <c r="K43" s="177">
        <f t="shared" si="11"/>
        <v>1240684.93</v>
      </c>
      <c r="L43" s="178">
        <v>231649</v>
      </c>
      <c r="M43" s="172">
        <f t="shared" si="12"/>
        <v>5.3558829522251337</v>
      </c>
    </row>
    <row r="44" spans="1:13" hidden="1" x14ac:dyDescent="0.25">
      <c r="A44" s="170" t="s">
        <v>170</v>
      </c>
      <c r="B44" s="176">
        <v>991.86</v>
      </c>
      <c r="C44" s="177">
        <v>19991.86</v>
      </c>
      <c r="D44" s="177">
        <v>95539.99</v>
      </c>
      <c r="E44" s="177">
        <v>328706.36</v>
      </c>
      <c r="F44" s="177">
        <v>388483.7</v>
      </c>
      <c r="G44" s="177">
        <v>250554.66</v>
      </c>
      <c r="H44" s="177">
        <v>151990.04</v>
      </c>
      <c r="I44" s="177">
        <v>62350.79</v>
      </c>
      <c r="J44" s="177">
        <v>20602.900000000001</v>
      </c>
      <c r="K44" s="177">
        <f t="shared" si="11"/>
        <v>1319212.1599999999</v>
      </c>
      <c r="L44" s="178">
        <v>246351</v>
      </c>
      <c r="M44" s="172">
        <f t="shared" si="12"/>
        <v>5.355010371380672</v>
      </c>
    </row>
    <row r="45" spans="1:13" hidden="1" x14ac:dyDescent="0.25">
      <c r="A45" s="170" t="s">
        <v>171</v>
      </c>
      <c r="B45" s="176">
        <v>282.27999999999997</v>
      </c>
      <c r="C45" s="177">
        <v>8300.31</v>
      </c>
      <c r="D45" s="177">
        <v>68972.789999999994</v>
      </c>
      <c r="E45" s="177">
        <v>251247.78</v>
      </c>
      <c r="F45" s="177">
        <v>324351.73</v>
      </c>
      <c r="G45" s="177">
        <v>255644.38</v>
      </c>
      <c r="H45" s="177">
        <v>148211.78</v>
      </c>
      <c r="I45" s="177">
        <v>57128.33</v>
      </c>
      <c r="J45" s="177">
        <v>16175.2</v>
      </c>
      <c r="K45" s="177">
        <f t="shared" si="11"/>
        <v>1130314.5799999998</v>
      </c>
      <c r="L45" s="178">
        <v>202052</v>
      </c>
      <c r="M45" s="172">
        <f t="shared" si="12"/>
        <v>5.5941766475956678</v>
      </c>
    </row>
    <row r="46" spans="1:13" hidden="1" x14ac:dyDescent="0.25">
      <c r="A46" s="170" t="s">
        <v>172</v>
      </c>
      <c r="B46" s="176">
        <v>236.14</v>
      </c>
      <c r="C46" s="177">
        <v>9956.9</v>
      </c>
      <c r="D46" s="177">
        <v>65667.22</v>
      </c>
      <c r="E46" s="177">
        <v>259955</v>
      </c>
      <c r="F46" s="177">
        <v>291068.83</v>
      </c>
      <c r="G46" s="177">
        <v>206565.9</v>
      </c>
      <c r="H46" s="177">
        <v>115548.16</v>
      </c>
      <c r="I46" s="177">
        <v>46543.12</v>
      </c>
      <c r="J46" s="177">
        <v>15955.1</v>
      </c>
      <c r="K46" s="177">
        <f t="shared" si="11"/>
        <v>1011496.3700000001</v>
      </c>
      <c r="L46" s="178">
        <v>187200</v>
      </c>
      <c r="M46" s="172">
        <f t="shared" si="12"/>
        <v>5.4032925747863256</v>
      </c>
    </row>
    <row r="47" spans="1:13" hidden="1" x14ac:dyDescent="0.25">
      <c r="A47" s="170" t="s">
        <v>173</v>
      </c>
      <c r="B47" s="176">
        <v>478.19</v>
      </c>
      <c r="C47" s="177">
        <v>18728.55</v>
      </c>
      <c r="D47" s="177">
        <v>95719.21</v>
      </c>
      <c r="E47" s="177">
        <v>301637.17</v>
      </c>
      <c r="F47" s="177">
        <v>321241.90999999997</v>
      </c>
      <c r="G47" s="177">
        <v>223240.54</v>
      </c>
      <c r="H47" s="177">
        <v>114580.09</v>
      </c>
      <c r="I47" s="177">
        <v>40166.79</v>
      </c>
      <c r="J47" s="177">
        <v>9470.1</v>
      </c>
      <c r="K47" s="177">
        <f t="shared" si="11"/>
        <v>1125262.5500000003</v>
      </c>
      <c r="L47" s="178">
        <v>215487</v>
      </c>
      <c r="M47" s="172">
        <f t="shared" si="12"/>
        <v>5.2219509761609766</v>
      </c>
    </row>
    <row r="48" spans="1:13" hidden="1" x14ac:dyDescent="0.25">
      <c r="A48" s="170" t="s">
        <v>162</v>
      </c>
      <c r="B48" s="176">
        <v>265.70999999999998</v>
      </c>
      <c r="C48" s="177">
        <v>16186.18</v>
      </c>
      <c r="D48" s="177">
        <v>110177.76</v>
      </c>
      <c r="E48" s="177">
        <v>446313.15</v>
      </c>
      <c r="F48" s="177">
        <v>489056.78</v>
      </c>
      <c r="G48" s="177">
        <v>337318.19</v>
      </c>
      <c r="H48" s="177">
        <v>167151.20000000001</v>
      </c>
      <c r="I48" s="177">
        <v>56539.86</v>
      </c>
      <c r="J48" s="177">
        <v>13895.1</v>
      </c>
      <c r="K48" s="177">
        <f t="shared" si="11"/>
        <v>1636903.9300000002</v>
      </c>
      <c r="L48" s="178">
        <v>306717</v>
      </c>
      <c r="M48" s="172">
        <f t="shared" si="12"/>
        <v>5.3368542663106391</v>
      </c>
    </row>
    <row r="49" spans="1:13" hidden="1" x14ac:dyDescent="0.25">
      <c r="A49" s="170" t="s">
        <v>161</v>
      </c>
      <c r="B49" s="176">
        <v>583.96</v>
      </c>
      <c r="C49" s="177">
        <v>18891.02</v>
      </c>
      <c r="D49" s="177">
        <v>101191.94</v>
      </c>
      <c r="E49" s="177">
        <v>335552.82</v>
      </c>
      <c r="F49" s="177">
        <v>500607.94</v>
      </c>
      <c r="G49" s="177">
        <v>291834.65999999997</v>
      </c>
      <c r="H49" s="177">
        <v>146386.72</v>
      </c>
      <c r="I49" s="177">
        <v>48178.45</v>
      </c>
      <c r="J49" s="177">
        <v>11193.33</v>
      </c>
      <c r="K49" s="177">
        <f>SUM(B49:J49)</f>
        <v>1454420.8399999999</v>
      </c>
      <c r="L49" s="178">
        <v>273582</v>
      </c>
      <c r="M49" s="172">
        <f t="shared" si="12"/>
        <v>5.3162153942876351</v>
      </c>
    </row>
    <row r="50" spans="1:13" x14ac:dyDescent="0.25">
      <c r="A50" s="153" t="s">
        <v>160</v>
      </c>
      <c r="B50" s="168">
        <f>SUM(B37:B49)</f>
        <v>9476.5199999999968</v>
      </c>
      <c r="C50" s="168">
        <f t="shared" ref="C50:J50" si="13">SUM(C37:C49)</f>
        <v>257811.81999999995</v>
      </c>
      <c r="D50" s="168">
        <f t="shared" si="13"/>
        <v>1386769.3199999998</v>
      </c>
      <c r="E50" s="168">
        <f t="shared" si="13"/>
        <v>4151477.9399999995</v>
      </c>
      <c r="F50" s="168">
        <f t="shared" si="13"/>
        <v>4817196.1400000006</v>
      </c>
      <c r="G50" s="168">
        <f t="shared" si="13"/>
        <v>3134199.45</v>
      </c>
      <c r="H50" s="168">
        <f t="shared" si="13"/>
        <v>1800530.82</v>
      </c>
      <c r="I50" s="168">
        <f t="shared" si="13"/>
        <v>730632.34</v>
      </c>
      <c r="J50" s="168">
        <f t="shared" si="13"/>
        <v>260479.88000000003</v>
      </c>
      <c r="K50" s="168">
        <f>SUM(K37:K49)</f>
        <v>16548574.23</v>
      </c>
      <c r="L50" s="171">
        <f>SUM(L37:L49)</f>
        <v>3124496</v>
      </c>
      <c r="M50" s="172">
        <f t="shared" si="12"/>
        <v>5.2963979566624504</v>
      </c>
    </row>
    <row r="51" spans="1:13" hidden="1" x14ac:dyDescent="0.25">
      <c r="A51" s="25" t="s">
        <v>156</v>
      </c>
      <c r="B51" s="168">
        <f>B65</f>
        <v>6184.81</v>
      </c>
      <c r="C51" s="168">
        <f t="shared" ref="C51:L51" si="14">C65</f>
        <v>323276.77999999991</v>
      </c>
      <c r="D51" s="168">
        <f t="shared" si="14"/>
        <v>1464507.34</v>
      </c>
      <c r="E51" s="168">
        <f t="shared" si="14"/>
        <v>4743265.7400000012</v>
      </c>
      <c r="F51" s="168">
        <f t="shared" si="14"/>
        <v>6101224.3700000001</v>
      </c>
      <c r="G51" s="168">
        <f t="shared" si="14"/>
        <v>3929144.3799999994</v>
      </c>
      <c r="H51" s="168">
        <f t="shared" si="14"/>
        <v>1929923.2599999998</v>
      </c>
      <c r="I51" s="168">
        <f t="shared" si="14"/>
        <v>805912.09000000008</v>
      </c>
      <c r="J51" s="168">
        <f t="shared" si="14"/>
        <v>397978.2</v>
      </c>
      <c r="K51" s="168">
        <f t="shared" si="14"/>
        <v>19701416.969999999</v>
      </c>
      <c r="L51" s="171">
        <f t="shared" si="14"/>
        <v>3701385</v>
      </c>
      <c r="M51" s="172">
        <f t="shared" si="12"/>
        <v>5.3227148675428246</v>
      </c>
    </row>
    <row r="52" spans="1:13" hidden="1" x14ac:dyDescent="0.25">
      <c r="A52" s="147" t="s">
        <v>75</v>
      </c>
      <c r="B52" s="165">
        <v>353.64</v>
      </c>
      <c r="C52" s="165">
        <v>13351.31</v>
      </c>
      <c r="D52" s="165">
        <v>106173.08</v>
      </c>
      <c r="E52" s="165">
        <v>360748.01</v>
      </c>
      <c r="F52" s="165">
        <v>476378.54</v>
      </c>
      <c r="G52" s="165">
        <v>260540.83</v>
      </c>
      <c r="H52" s="165">
        <v>109130.29</v>
      </c>
      <c r="I52" s="165">
        <v>27942.58</v>
      </c>
      <c r="J52" s="165">
        <v>4615.3999999999996</v>
      </c>
      <c r="K52" s="165">
        <f t="shared" ref="K52:K63" si="15">SUM(B52:J52)</f>
        <v>1359233.6800000002</v>
      </c>
      <c r="L52" s="166">
        <v>261775</v>
      </c>
      <c r="M52" s="157">
        <f t="shared" si="12"/>
        <v>5.1923739088912244</v>
      </c>
    </row>
    <row r="53" spans="1:13" hidden="1" x14ac:dyDescent="0.25">
      <c r="A53" s="147" t="s">
        <v>76</v>
      </c>
      <c r="B53" s="165">
        <v>564.36</v>
      </c>
      <c r="C53" s="165">
        <v>11165.81</v>
      </c>
      <c r="D53" s="165">
        <v>83072.81</v>
      </c>
      <c r="E53" s="165">
        <v>305989.84000000003</v>
      </c>
      <c r="F53" s="165">
        <v>391805.88</v>
      </c>
      <c r="G53" s="165">
        <v>283298</v>
      </c>
      <c r="H53" s="165">
        <v>147602.81</v>
      </c>
      <c r="I53" s="165">
        <v>50169.43</v>
      </c>
      <c r="J53" s="165">
        <v>11912.8</v>
      </c>
      <c r="K53" s="165">
        <f t="shared" si="15"/>
        <v>1285581.74</v>
      </c>
      <c r="L53" s="166">
        <v>236031</v>
      </c>
      <c r="M53" s="157">
        <f t="shared" si="12"/>
        <v>5.4466648025047553</v>
      </c>
    </row>
    <row r="54" spans="1:13" hidden="1" x14ac:dyDescent="0.25">
      <c r="A54" s="147" t="s">
        <v>77</v>
      </c>
      <c r="B54" s="165">
        <v>197.45</v>
      </c>
      <c r="C54" s="165">
        <v>41874.589999999997</v>
      </c>
      <c r="D54" s="165">
        <v>55210.49</v>
      </c>
      <c r="E54" s="165">
        <v>217292.7</v>
      </c>
      <c r="F54" s="165">
        <v>366998.93</v>
      </c>
      <c r="G54" s="165">
        <v>237225.13</v>
      </c>
      <c r="H54" s="165">
        <v>92903.97</v>
      </c>
      <c r="I54" s="165">
        <v>25059.98</v>
      </c>
      <c r="J54" s="165">
        <v>4936.5</v>
      </c>
      <c r="K54" s="165">
        <f t="shared" si="15"/>
        <v>1041699.7399999999</v>
      </c>
      <c r="L54" s="166">
        <v>189717</v>
      </c>
      <c r="M54" s="157">
        <f t="shared" si="12"/>
        <v>5.4908086254790023</v>
      </c>
    </row>
    <row r="55" spans="1:13" hidden="1" x14ac:dyDescent="0.25">
      <c r="A55" s="147" t="s">
        <v>78</v>
      </c>
      <c r="B55" s="165">
        <v>122.02</v>
      </c>
      <c r="C55" s="165">
        <v>57823.519999999997</v>
      </c>
      <c r="D55" s="165">
        <v>82376.62</v>
      </c>
      <c r="E55" s="165">
        <v>297386.78000000003</v>
      </c>
      <c r="F55" s="165">
        <v>410450.28</v>
      </c>
      <c r="G55" s="165">
        <v>240783.96</v>
      </c>
      <c r="H55" s="165">
        <v>74605.179999999993</v>
      </c>
      <c r="I55" s="165">
        <v>11970.42</v>
      </c>
      <c r="J55" s="165">
        <v>1334.5</v>
      </c>
      <c r="K55" s="165">
        <f t="shared" si="15"/>
        <v>1176853.2799999998</v>
      </c>
      <c r="L55" s="166">
        <v>234182</v>
      </c>
      <c r="M55" s="157">
        <f t="shared" si="12"/>
        <v>5.0253788933393677</v>
      </c>
    </row>
    <row r="56" spans="1:13" hidden="1" x14ac:dyDescent="0.25">
      <c r="A56" s="147" t="s">
        <v>122</v>
      </c>
      <c r="B56" s="165">
        <v>202.42</v>
      </c>
      <c r="C56" s="165">
        <v>11961.36</v>
      </c>
      <c r="D56" s="165">
        <v>81663.8</v>
      </c>
      <c r="E56" s="165">
        <v>385215.22</v>
      </c>
      <c r="F56" s="165">
        <v>427940.72</v>
      </c>
      <c r="G56" s="165">
        <v>254276.95</v>
      </c>
      <c r="H56" s="165">
        <v>106785.57</v>
      </c>
      <c r="I56" s="165">
        <v>47380.44</v>
      </c>
      <c r="J56" s="165">
        <v>43914.7</v>
      </c>
      <c r="K56" s="165">
        <f t="shared" si="15"/>
        <v>1359341.18</v>
      </c>
      <c r="L56" s="166">
        <v>254167</v>
      </c>
      <c r="M56" s="157">
        <f t="shared" si="12"/>
        <v>5.3482205793828461</v>
      </c>
    </row>
    <row r="57" spans="1:13" hidden="1" x14ac:dyDescent="0.25">
      <c r="A57" s="147" t="s">
        <v>123</v>
      </c>
      <c r="B57" s="165">
        <v>303.85000000000002</v>
      </c>
      <c r="C57" s="165">
        <v>15745.08</v>
      </c>
      <c r="D57" s="165">
        <v>98288.05</v>
      </c>
      <c r="E57" s="165">
        <v>368194.01</v>
      </c>
      <c r="F57" s="165">
        <v>406735.56</v>
      </c>
      <c r="G57" s="165">
        <v>262932.26</v>
      </c>
      <c r="H57" s="165">
        <v>140263.26999999999</v>
      </c>
      <c r="I57" s="165">
        <v>78760</v>
      </c>
      <c r="J57" s="165">
        <v>61445.5</v>
      </c>
      <c r="K57" s="165">
        <f t="shared" si="15"/>
        <v>1432667.58</v>
      </c>
      <c r="L57" s="166">
        <v>263918</v>
      </c>
      <c r="M57" s="157">
        <f t="shared" si="12"/>
        <v>5.4284572480846327</v>
      </c>
    </row>
    <row r="58" spans="1:13" hidden="1" x14ac:dyDescent="0.25">
      <c r="A58" s="147" t="s">
        <v>124</v>
      </c>
      <c r="B58" s="165">
        <v>478.41</v>
      </c>
      <c r="C58" s="165">
        <v>23241.03</v>
      </c>
      <c r="D58" s="165">
        <v>142437.4</v>
      </c>
      <c r="E58" s="165">
        <v>340176.93</v>
      </c>
      <c r="F58" s="165">
        <v>440154.47</v>
      </c>
      <c r="G58" s="165">
        <v>241665.11</v>
      </c>
      <c r="H58" s="165">
        <v>117080.23</v>
      </c>
      <c r="I58" s="165">
        <v>56233.8</v>
      </c>
      <c r="J58" s="165">
        <v>39272.9</v>
      </c>
      <c r="K58" s="165">
        <f t="shared" si="15"/>
        <v>1400740.28</v>
      </c>
      <c r="L58" s="166">
        <v>270646</v>
      </c>
      <c r="M58" s="157">
        <f t="shared" si="12"/>
        <v>5.1755439947385149</v>
      </c>
    </row>
    <row r="59" spans="1:13" hidden="1" x14ac:dyDescent="0.25">
      <c r="A59" s="147" t="s">
        <v>125</v>
      </c>
      <c r="B59" s="165">
        <v>353.97</v>
      </c>
      <c r="C59" s="165">
        <v>10519.01</v>
      </c>
      <c r="D59" s="165">
        <v>61000.74</v>
      </c>
      <c r="E59" s="165">
        <v>275312.93</v>
      </c>
      <c r="F59" s="165">
        <v>571740.19999999995</v>
      </c>
      <c r="G59" s="165">
        <v>415990.85</v>
      </c>
      <c r="H59" s="165">
        <v>181442.59</v>
      </c>
      <c r="I59" s="165">
        <v>56531.8</v>
      </c>
      <c r="J59" s="165">
        <v>23538.92</v>
      </c>
      <c r="K59" s="165">
        <f>SUM(B59:J59)</f>
        <v>1596431.01</v>
      </c>
      <c r="L59" s="166">
        <v>285027</v>
      </c>
      <c r="M59" s="157">
        <f t="shared" si="12"/>
        <v>5.6009816964708605</v>
      </c>
    </row>
    <row r="60" spans="1:13" hidden="1" x14ac:dyDescent="0.25">
      <c r="A60" s="147" t="s">
        <v>126</v>
      </c>
      <c r="B60" s="165">
        <v>144.11000000000001</v>
      </c>
      <c r="C60" s="167">
        <v>5305.21</v>
      </c>
      <c r="D60" s="165">
        <v>34672.639999999999</v>
      </c>
      <c r="E60" s="165">
        <v>256662.27</v>
      </c>
      <c r="F60" s="165">
        <v>426841.68</v>
      </c>
      <c r="G60" s="165">
        <v>333208.36</v>
      </c>
      <c r="H60" s="165">
        <v>193503.93</v>
      </c>
      <c r="I60" s="165">
        <v>109530.01</v>
      </c>
      <c r="J60" s="165">
        <v>73905.2</v>
      </c>
      <c r="K60" s="165">
        <f t="shared" si="15"/>
        <v>1433773.41</v>
      </c>
      <c r="L60" s="166">
        <v>243104</v>
      </c>
      <c r="M60" s="157">
        <f t="shared" si="12"/>
        <v>5.8977779468869285</v>
      </c>
    </row>
    <row r="61" spans="1:13" hidden="1" x14ac:dyDescent="0.25">
      <c r="A61" s="147" t="s">
        <v>127</v>
      </c>
      <c r="B61" s="165">
        <v>449.98</v>
      </c>
      <c r="C61" s="165">
        <v>29276.46</v>
      </c>
      <c r="D61" s="165">
        <v>167323.73000000001</v>
      </c>
      <c r="E61" s="165">
        <v>498367.35</v>
      </c>
      <c r="F61" s="165">
        <v>679823.74</v>
      </c>
      <c r="G61" s="165">
        <v>459820.55</v>
      </c>
      <c r="H61" s="165">
        <v>276013</v>
      </c>
      <c r="I61" s="165">
        <v>126723.74</v>
      </c>
      <c r="J61" s="165">
        <v>55561.26</v>
      </c>
      <c r="K61" s="165">
        <f>SUM(B61:J61)</f>
        <v>2293359.81</v>
      </c>
      <c r="L61" s="166">
        <v>423416</v>
      </c>
      <c r="M61" s="157">
        <f t="shared" si="12"/>
        <v>5.4163277013622535</v>
      </c>
    </row>
    <row r="62" spans="1:13" hidden="1" x14ac:dyDescent="0.25">
      <c r="A62" s="147" t="s">
        <v>128</v>
      </c>
      <c r="B62" s="165">
        <v>451.85</v>
      </c>
      <c r="C62" s="165">
        <v>16388.490000000002</v>
      </c>
      <c r="D62" s="165">
        <v>120336.84</v>
      </c>
      <c r="E62" s="165">
        <v>461469.15</v>
      </c>
      <c r="F62" s="165">
        <v>689778.07</v>
      </c>
      <c r="G62" s="165">
        <v>438117.62</v>
      </c>
      <c r="H62" s="165">
        <v>225255.25</v>
      </c>
      <c r="I62" s="165">
        <v>91892.64</v>
      </c>
      <c r="J62" s="165">
        <v>22377.84</v>
      </c>
      <c r="K62" s="165">
        <f t="shared" si="15"/>
        <v>2066067.75</v>
      </c>
      <c r="L62" s="166">
        <v>381130</v>
      </c>
      <c r="M62" s="157">
        <f t="shared" si="12"/>
        <v>5.420900348962296</v>
      </c>
    </row>
    <row r="63" spans="1:13" hidden="1" x14ac:dyDescent="0.25">
      <c r="A63" s="147" t="s">
        <v>120</v>
      </c>
      <c r="B63" s="165">
        <v>880.11</v>
      </c>
      <c r="C63" s="165">
        <v>25332.57</v>
      </c>
      <c r="D63" s="165">
        <v>162081.57999999999</v>
      </c>
      <c r="E63" s="165">
        <v>541431.18999999994</v>
      </c>
      <c r="F63" s="165">
        <v>569669.38</v>
      </c>
      <c r="G63" s="165">
        <v>360757.88</v>
      </c>
      <c r="H63" s="165">
        <v>164410.48000000001</v>
      </c>
      <c r="I63" s="165">
        <v>68407.16</v>
      </c>
      <c r="J63" s="165">
        <v>30864.880000000001</v>
      </c>
      <c r="K63" s="165">
        <f t="shared" si="15"/>
        <v>1923835.2299999997</v>
      </c>
      <c r="L63" s="166">
        <v>369776</v>
      </c>
      <c r="M63" s="157">
        <f t="shared" si="12"/>
        <v>5.202704421054908</v>
      </c>
    </row>
    <row r="64" spans="1:13" hidden="1" x14ac:dyDescent="0.25">
      <c r="A64" s="147" t="s">
        <v>121</v>
      </c>
      <c r="B64" s="165">
        <v>1682.64</v>
      </c>
      <c r="C64" s="165">
        <v>61292.34</v>
      </c>
      <c r="D64" s="165">
        <v>269869.56</v>
      </c>
      <c r="E64" s="165">
        <v>435019.36</v>
      </c>
      <c r="F64" s="165">
        <v>242906.92</v>
      </c>
      <c r="G64" s="165">
        <v>140526.88</v>
      </c>
      <c r="H64" s="165">
        <v>100926.69</v>
      </c>
      <c r="I64" s="165">
        <v>55310.09</v>
      </c>
      <c r="J64" s="165">
        <v>24297.8</v>
      </c>
      <c r="K64" s="165">
        <f>SUM(B64:J64)</f>
        <v>1331832.28</v>
      </c>
      <c r="L64" s="166">
        <v>288496</v>
      </c>
      <c r="M64" s="157">
        <f t="shared" si="12"/>
        <v>4.6164670567356225</v>
      </c>
    </row>
    <row r="65" spans="1:13" x14ac:dyDescent="0.25">
      <c r="A65" s="153" t="s">
        <v>156</v>
      </c>
      <c r="B65" s="163">
        <f t="shared" ref="B65:J65" si="16">SUM(B52:B64)</f>
        <v>6184.81</v>
      </c>
      <c r="C65" s="163">
        <f t="shared" si="16"/>
        <v>323276.77999999991</v>
      </c>
      <c r="D65" s="163">
        <f t="shared" si="16"/>
        <v>1464507.34</v>
      </c>
      <c r="E65" s="163">
        <f t="shared" si="16"/>
        <v>4743265.7400000012</v>
      </c>
      <c r="F65" s="163">
        <f t="shared" si="16"/>
        <v>6101224.3700000001</v>
      </c>
      <c r="G65" s="163">
        <f t="shared" si="16"/>
        <v>3929144.3799999994</v>
      </c>
      <c r="H65" s="163">
        <f t="shared" si="16"/>
        <v>1929923.2599999998</v>
      </c>
      <c r="I65" s="163">
        <f t="shared" si="16"/>
        <v>805912.09000000008</v>
      </c>
      <c r="J65" s="163">
        <f t="shared" si="16"/>
        <v>397978.2</v>
      </c>
      <c r="K65" s="163">
        <f>SUM(K52:K64)</f>
        <v>19701416.969999999</v>
      </c>
      <c r="L65" s="164">
        <f>SUM(L52:L64)</f>
        <v>3701385</v>
      </c>
      <c r="M65" s="157">
        <f>IFERROR((K65/L65),0)</f>
        <v>5.3227148675428246</v>
      </c>
    </row>
    <row r="66" spans="1:13" ht="15.75" thickBot="1" x14ac:dyDescent="0.3">
      <c r="A66" s="29" t="s">
        <v>157</v>
      </c>
      <c r="B66" s="173">
        <f>B65+B50+B35+B20</f>
        <v>19811.199999999997</v>
      </c>
      <c r="C66" s="173">
        <f t="shared" ref="C66:K66" si="17">C65+C50+C35+C20</f>
        <v>819079.80999999982</v>
      </c>
      <c r="D66" s="173">
        <f t="shared" si="17"/>
        <v>4835173.49</v>
      </c>
      <c r="E66" s="173">
        <f t="shared" si="17"/>
        <v>17757781.52</v>
      </c>
      <c r="F66" s="173">
        <f t="shared" si="17"/>
        <v>24391813.460000001</v>
      </c>
      <c r="G66" s="173">
        <f t="shared" si="17"/>
        <v>16206926.069999998</v>
      </c>
      <c r="H66" s="173">
        <f t="shared" si="17"/>
        <v>8751992.6699999999</v>
      </c>
      <c r="I66" s="173">
        <f t="shared" si="17"/>
        <v>3619157.84</v>
      </c>
      <c r="J66" s="173">
        <f t="shared" si="17"/>
        <v>1461616.03</v>
      </c>
      <c r="K66" s="173">
        <f t="shared" si="17"/>
        <v>77863352.090000004</v>
      </c>
      <c r="L66" s="174">
        <f>L65+L50+L35+L20</f>
        <v>14293619</v>
      </c>
      <c r="M66" s="175">
        <f>IFERROR((K66/L66),0)</f>
        <v>5.4474204251561487</v>
      </c>
    </row>
    <row r="67" spans="1:13" x14ac:dyDescent="0.25">
      <c r="A67" s="76"/>
      <c r="B67" s="77"/>
      <c r="C67" s="77"/>
      <c r="D67" s="77"/>
      <c r="E67" s="77"/>
      <c r="F67" s="77"/>
      <c r="G67" s="77"/>
      <c r="H67" s="77"/>
      <c r="I67" s="77"/>
      <c r="J67" s="77"/>
      <c r="K67" s="77"/>
      <c r="L67" s="77"/>
      <c r="M67" s="77"/>
    </row>
  </sheetData>
  <mergeCells count="3">
    <mergeCell ref="A1:M1"/>
    <mergeCell ref="A2:M2"/>
    <mergeCell ref="A3:M3"/>
  </mergeCells>
  <phoneticPr fontId="12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4BCA7F-FD11-48B9-8B2E-6B3FA9ACE4B6}">
  <dimension ref="A1:O285"/>
  <sheetViews>
    <sheetView workbookViewId="0">
      <selection activeCell="Q130" sqref="Q130"/>
    </sheetView>
  </sheetViews>
  <sheetFormatPr defaultColWidth="9" defaultRowHeight="15" x14ac:dyDescent="0.25"/>
  <cols>
    <col min="1" max="1" width="12" style="75" bestFit="1" customWidth="1"/>
    <col min="2" max="2" width="12.42578125" style="75" customWidth="1"/>
    <col min="3" max="3" width="13.5703125" style="75" bestFit="1" customWidth="1"/>
    <col min="4" max="5" width="14.5703125" style="75" bestFit="1" customWidth="1"/>
    <col min="6" max="6" width="14.7109375" style="75" bestFit="1" customWidth="1"/>
    <col min="7" max="7" width="13.7109375" style="75" bestFit="1" customWidth="1"/>
    <col min="8" max="8" width="14.5703125" style="75" bestFit="1" customWidth="1"/>
    <col min="9" max="9" width="13.5703125" style="75" bestFit="1" customWidth="1"/>
    <col min="10" max="10" width="13.140625" style="75" customWidth="1"/>
    <col min="11" max="11" width="14.7109375" style="107" bestFit="1" customWidth="1"/>
    <col min="12" max="12" width="14.7109375" style="75" bestFit="1" customWidth="1"/>
    <col min="13" max="13" width="12.85546875" style="75" bestFit="1" customWidth="1"/>
    <col min="14" max="14" width="9" style="75"/>
    <col min="15" max="15" width="16.42578125" style="75" bestFit="1" customWidth="1"/>
    <col min="16" max="16384" width="9" style="75"/>
  </cols>
  <sheetData>
    <row r="1" spans="1:13" ht="18" customHeight="1" x14ac:dyDescent="0.3">
      <c r="A1" s="206" t="s">
        <v>52</v>
      </c>
      <c r="B1" s="207"/>
      <c r="C1" s="207"/>
      <c r="D1" s="207"/>
      <c r="E1" s="207"/>
      <c r="F1" s="207"/>
      <c r="G1" s="207"/>
      <c r="H1" s="207"/>
      <c r="I1" s="207"/>
      <c r="J1" s="207"/>
      <c r="K1" s="207"/>
      <c r="L1" s="207"/>
      <c r="M1" s="208"/>
    </row>
    <row r="2" spans="1:13" ht="18.600000000000001" customHeight="1" thickBot="1" x14ac:dyDescent="0.3">
      <c r="A2" s="209" t="s">
        <v>159</v>
      </c>
      <c r="B2" s="210"/>
      <c r="C2" s="210"/>
      <c r="D2" s="210"/>
      <c r="E2" s="210"/>
      <c r="F2" s="210"/>
      <c r="G2" s="210"/>
      <c r="H2" s="210"/>
      <c r="I2" s="210"/>
      <c r="J2" s="210"/>
      <c r="K2" s="210"/>
      <c r="L2" s="210"/>
      <c r="M2" s="211"/>
    </row>
    <row r="3" spans="1:13" ht="15.75" thickBot="1" x14ac:dyDescent="0.3">
      <c r="A3" s="76"/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</row>
    <row r="4" spans="1:13" ht="15.75" thickBot="1" x14ac:dyDescent="0.3">
      <c r="A4" s="212" t="s">
        <v>129</v>
      </c>
      <c r="B4" s="213"/>
      <c r="C4" s="213"/>
      <c r="D4" s="213"/>
      <c r="E4" s="213"/>
      <c r="F4" s="213"/>
      <c r="G4" s="213"/>
      <c r="H4" s="213"/>
      <c r="I4" s="213"/>
      <c r="J4" s="213"/>
      <c r="K4" s="213"/>
      <c r="L4" s="213"/>
      <c r="M4" s="214"/>
    </row>
    <row r="5" spans="1:13" x14ac:dyDescent="0.25">
      <c r="A5" s="148" t="s">
        <v>14</v>
      </c>
      <c r="B5" s="149" t="s">
        <v>132</v>
      </c>
      <c r="C5" s="149" t="s">
        <v>30</v>
      </c>
      <c r="D5" s="149" t="s">
        <v>31</v>
      </c>
      <c r="E5" s="149" t="s">
        <v>133</v>
      </c>
      <c r="F5" s="149" t="s">
        <v>134</v>
      </c>
      <c r="G5" s="149" t="s">
        <v>135</v>
      </c>
      <c r="H5" s="149" t="s">
        <v>136</v>
      </c>
      <c r="I5" s="149" t="s">
        <v>137</v>
      </c>
      <c r="J5" s="149" t="s">
        <v>138</v>
      </c>
      <c r="K5" s="149" t="s">
        <v>139</v>
      </c>
      <c r="L5" s="149" t="s">
        <v>25</v>
      </c>
      <c r="M5" s="150" t="s">
        <v>39</v>
      </c>
    </row>
    <row r="6" spans="1:13" hidden="1" x14ac:dyDescent="0.25">
      <c r="A6" s="153" t="s">
        <v>131</v>
      </c>
      <c r="B6" s="154">
        <f>B67</f>
        <v>48159.38</v>
      </c>
      <c r="C6" s="154">
        <f t="shared" ref="C6:M6" si="0">C67</f>
        <v>1985229.6</v>
      </c>
      <c r="D6" s="154">
        <f t="shared" si="0"/>
        <v>8902766.4499999993</v>
      </c>
      <c r="E6" s="154">
        <f t="shared" si="0"/>
        <v>19012067.27</v>
      </c>
      <c r="F6" s="154">
        <f t="shared" si="0"/>
        <v>17843275.859999999</v>
      </c>
      <c r="G6" s="154">
        <f t="shared" si="0"/>
        <v>10306355.49</v>
      </c>
      <c r="H6" s="154">
        <f t="shared" si="0"/>
        <v>4642954.66</v>
      </c>
      <c r="I6" s="154">
        <f t="shared" si="0"/>
        <v>1567072.37</v>
      </c>
      <c r="J6" s="154">
        <f t="shared" si="0"/>
        <v>424350.88099999999</v>
      </c>
      <c r="K6" s="154">
        <f t="shared" si="0"/>
        <v>64732231.960999995</v>
      </c>
      <c r="L6" s="182">
        <f t="shared" si="0"/>
        <v>13302234</v>
      </c>
      <c r="M6" s="154">
        <f t="shared" si="0"/>
        <v>4.8662677232260378</v>
      </c>
    </row>
    <row r="7" spans="1:13" x14ac:dyDescent="0.25">
      <c r="A7" s="25" t="s">
        <v>142</v>
      </c>
      <c r="B7" s="155">
        <f>B21</f>
        <v>13219.85</v>
      </c>
      <c r="C7" s="155">
        <f t="shared" ref="C7:J7" si="1">C21</f>
        <v>572747.59</v>
      </c>
      <c r="D7" s="155">
        <f t="shared" si="1"/>
        <v>2881017.14</v>
      </c>
      <c r="E7" s="155">
        <f t="shared" si="1"/>
        <v>5552849.9200000009</v>
      </c>
      <c r="F7" s="155">
        <f t="shared" si="1"/>
        <v>5394967.3499999996</v>
      </c>
      <c r="G7" s="155">
        <f t="shared" si="1"/>
        <v>3826699.5199999996</v>
      </c>
      <c r="H7" s="155">
        <f t="shared" si="1"/>
        <v>2121660.6300000004</v>
      </c>
      <c r="I7" s="155">
        <f t="shared" si="1"/>
        <v>825196.22</v>
      </c>
      <c r="J7" s="155">
        <f t="shared" si="1"/>
        <v>294078.47099999996</v>
      </c>
      <c r="K7" s="168">
        <f>K21</f>
        <v>21482436.691</v>
      </c>
      <c r="L7" s="156">
        <f>L21</f>
        <v>4269762</v>
      </c>
      <c r="M7" s="169">
        <f>M21</f>
        <v>5.0312960513958389</v>
      </c>
    </row>
    <row r="8" spans="1:13" hidden="1" x14ac:dyDescent="0.25">
      <c r="A8" s="147" t="s">
        <v>154</v>
      </c>
      <c r="B8" s="69">
        <v>513.61</v>
      </c>
      <c r="C8" s="69">
        <v>20908.72</v>
      </c>
      <c r="D8" s="69">
        <v>113606.52</v>
      </c>
      <c r="E8" s="69">
        <v>141580.88</v>
      </c>
      <c r="F8" s="69">
        <v>94737.74</v>
      </c>
      <c r="G8" s="69">
        <v>78550.25</v>
      </c>
      <c r="H8" s="69">
        <v>88162.4</v>
      </c>
      <c r="I8" s="69">
        <v>64854</v>
      </c>
      <c r="J8" s="69">
        <v>42881.8</v>
      </c>
      <c r="K8" s="69">
        <f t="shared" ref="K8:K20" si="2">SUM(B8:J8)</f>
        <v>645795.92000000004</v>
      </c>
      <c r="L8" s="70">
        <v>125594</v>
      </c>
      <c r="M8" s="93">
        <f t="shared" ref="M8:M22" si="3">IFERROR((K8/L8),0)</f>
        <v>5.1419328948835137</v>
      </c>
    </row>
    <row r="9" spans="1:13" hidden="1" x14ac:dyDescent="0.25">
      <c r="A9" s="147" t="s">
        <v>155</v>
      </c>
      <c r="B9" s="69">
        <v>2330.09</v>
      </c>
      <c r="C9" s="69">
        <v>111368.4</v>
      </c>
      <c r="D9" s="69">
        <v>457636.55</v>
      </c>
      <c r="E9" s="69">
        <v>423885.37</v>
      </c>
      <c r="F9" s="69">
        <v>237077.41</v>
      </c>
      <c r="G9" s="69">
        <v>209710.39</v>
      </c>
      <c r="H9" s="69">
        <v>169752.59</v>
      </c>
      <c r="I9" s="69">
        <v>90832.48</v>
      </c>
      <c r="J9" s="69">
        <v>39052.129999999997</v>
      </c>
      <c r="K9" s="69">
        <f t="shared" si="2"/>
        <v>1741645.41</v>
      </c>
      <c r="L9" s="70">
        <v>383196</v>
      </c>
      <c r="M9" s="93">
        <f t="shared" si="3"/>
        <v>4.5450511226630752</v>
      </c>
    </row>
    <row r="10" spans="1:13" hidden="1" x14ac:dyDescent="0.25">
      <c r="A10" s="147" t="s">
        <v>145</v>
      </c>
      <c r="B10" s="69">
        <v>486.6</v>
      </c>
      <c r="C10" s="69">
        <v>31972.39</v>
      </c>
      <c r="D10" s="69">
        <v>179635.03</v>
      </c>
      <c r="E10" s="69">
        <v>339782.15</v>
      </c>
      <c r="F10" s="69">
        <v>384799.75</v>
      </c>
      <c r="G10" s="69">
        <v>365963.68</v>
      </c>
      <c r="H10" s="69">
        <v>246219.76</v>
      </c>
      <c r="I10" s="69">
        <v>114601.56</v>
      </c>
      <c r="J10" s="69">
        <v>44899.39</v>
      </c>
      <c r="K10" s="69">
        <f t="shared" si="2"/>
        <v>1708360.31</v>
      </c>
      <c r="L10" s="70">
        <v>316493</v>
      </c>
      <c r="M10" s="93">
        <f t="shared" si="3"/>
        <v>5.3977822890237697</v>
      </c>
    </row>
    <row r="11" spans="1:13" hidden="1" x14ac:dyDescent="0.25">
      <c r="A11" s="147" t="s">
        <v>146</v>
      </c>
      <c r="B11" s="69">
        <v>3053.14</v>
      </c>
      <c r="C11" s="69">
        <v>106397.47</v>
      </c>
      <c r="D11" s="69">
        <v>591782.92000000004</v>
      </c>
      <c r="E11" s="69">
        <v>728161.27</v>
      </c>
      <c r="F11" s="69">
        <v>518645.1</v>
      </c>
      <c r="G11" s="69">
        <v>355354.02</v>
      </c>
      <c r="H11" s="69">
        <v>216660.62</v>
      </c>
      <c r="I11" s="69">
        <v>96618.54</v>
      </c>
      <c r="J11" s="69">
        <v>38593.01</v>
      </c>
      <c r="K11" s="69">
        <f t="shared" si="2"/>
        <v>2655266.09</v>
      </c>
      <c r="L11" s="70">
        <v>566326</v>
      </c>
      <c r="M11" s="93">
        <f t="shared" si="3"/>
        <v>4.6885823536267095</v>
      </c>
    </row>
    <row r="12" spans="1:13" hidden="1" x14ac:dyDescent="0.25">
      <c r="A12" s="147" t="s">
        <v>147</v>
      </c>
      <c r="B12" s="69">
        <v>870.72</v>
      </c>
      <c r="C12" s="69">
        <v>46417.79</v>
      </c>
      <c r="D12" s="69">
        <v>303962.83</v>
      </c>
      <c r="E12" s="69">
        <v>607062.81000000006</v>
      </c>
      <c r="F12" s="69">
        <v>383532.93</v>
      </c>
      <c r="G12" s="69">
        <v>172133</v>
      </c>
      <c r="H12" s="69">
        <v>75516.039999999994</v>
      </c>
      <c r="I12" s="69">
        <v>27245.57</v>
      </c>
      <c r="J12" s="69">
        <v>11323.3</v>
      </c>
      <c r="K12" s="69">
        <f t="shared" si="2"/>
        <v>1628064.9900000002</v>
      </c>
      <c r="L12" s="70">
        <v>351076</v>
      </c>
      <c r="M12" s="93">
        <f t="shared" si="3"/>
        <v>4.6373576946302233</v>
      </c>
    </row>
    <row r="13" spans="1:13" hidden="1" x14ac:dyDescent="0.25">
      <c r="A13" s="147" t="s">
        <v>148</v>
      </c>
      <c r="B13" s="69">
        <v>437.8</v>
      </c>
      <c r="C13" s="69">
        <v>30625.69</v>
      </c>
      <c r="D13" s="69">
        <v>166324.21</v>
      </c>
      <c r="E13" s="69">
        <v>428036.29</v>
      </c>
      <c r="F13" s="69">
        <v>449552.47</v>
      </c>
      <c r="G13" s="69">
        <v>348085.39</v>
      </c>
      <c r="H13" s="69">
        <v>199005.15</v>
      </c>
      <c r="I13" s="69">
        <v>86219.53</v>
      </c>
      <c r="J13" s="69">
        <v>35317.699999999997</v>
      </c>
      <c r="K13" s="69">
        <f t="shared" si="2"/>
        <v>1743604.23</v>
      </c>
      <c r="L13" s="70">
        <v>331317</v>
      </c>
      <c r="M13" s="93">
        <f t="shared" si="3"/>
        <v>5.2626464383053086</v>
      </c>
    </row>
    <row r="14" spans="1:13" hidden="1" x14ac:dyDescent="0.25">
      <c r="A14" s="147" t="s">
        <v>149</v>
      </c>
      <c r="B14" s="69">
        <v>1343.22</v>
      </c>
      <c r="C14" s="69">
        <v>45716.27</v>
      </c>
      <c r="D14" s="69">
        <v>239440.67</v>
      </c>
      <c r="E14" s="69">
        <v>551930.46</v>
      </c>
      <c r="F14" s="69">
        <v>481975.58</v>
      </c>
      <c r="G14" s="69">
        <v>345460.2</v>
      </c>
      <c r="H14" s="69">
        <v>173439.49</v>
      </c>
      <c r="I14" s="69">
        <v>50407.360000000001</v>
      </c>
      <c r="J14" s="69">
        <v>11341.941000000001</v>
      </c>
      <c r="K14" s="69">
        <f t="shared" si="2"/>
        <v>1901055.1910000001</v>
      </c>
      <c r="L14" s="70">
        <v>381011</v>
      </c>
      <c r="M14" s="93">
        <f t="shared" si="3"/>
        <v>4.9895021167367872</v>
      </c>
    </row>
    <row r="15" spans="1:13" hidden="1" x14ac:dyDescent="0.25">
      <c r="A15" s="147" t="s">
        <v>150</v>
      </c>
      <c r="B15" s="69">
        <v>901.32</v>
      </c>
      <c r="C15" s="69">
        <v>40782.06</v>
      </c>
      <c r="D15" s="69">
        <v>172589.43</v>
      </c>
      <c r="E15" s="69">
        <v>493427.02</v>
      </c>
      <c r="F15" s="69">
        <v>456964.44</v>
      </c>
      <c r="G15" s="69">
        <v>308947.20000000001</v>
      </c>
      <c r="H15" s="69">
        <v>162226.51999999999</v>
      </c>
      <c r="I15" s="69">
        <v>50995.18</v>
      </c>
      <c r="J15" s="69">
        <v>12126.92</v>
      </c>
      <c r="K15" s="69">
        <f t="shared" si="2"/>
        <v>1698960.0899999999</v>
      </c>
      <c r="L15" s="70">
        <v>335077</v>
      </c>
      <c r="M15" s="93">
        <f t="shared" si="3"/>
        <v>5.0703572313229488</v>
      </c>
    </row>
    <row r="16" spans="1:13" hidden="1" x14ac:dyDescent="0.25">
      <c r="A16" s="147" t="s">
        <v>151</v>
      </c>
      <c r="B16" s="69">
        <v>97.57</v>
      </c>
      <c r="C16" s="69">
        <v>6090.77</v>
      </c>
      <c r="D16" s="69">
        <v>58204.66</v>
      </c>
      <c r="E16" s="69">
        <v>327648.08</v>
      </c>
      <c r="F16" s="69">
        <v>468709.97</v>
      </c>
      <c r="G16" s="69">
        <v>334032.39</v>
      </c>
      <c r="H16" s="69">
        <v>181428.88</v>
      </c>
      <c r="I16" s="69">
        <v>60451.98</v>
      </c>
      <c r="J16" s="69">
        <v>17310.900000000001</v>
      </c>
      <c r="K16" s="69">
        <f t="shared" si="2"/>
        <v>1453975.1999999997</v>
      </c>
      <c r="L16" s="70">
        <v>260610</v>
      </c>
      <c r="M16" s="93">
        <f t="shared" si="3"/>
        <v>5.5791228272130757</v>
      </c>
    </row>
    <row r="17" spans="1:13" hidden="1" x14ac:dyDescent="0.25">
      <c r="A17" s="147" t="s">
        <v>152</v>
      </c>
      <c r="B17" s="69">
        <v>692.28</v>
      </c>
      <c r="C17" s="69">
        <v>29555.81</v>
      </c>
      <c r="D17" s="69">
        <v>124524.37</v>
      </c>
      <c r="E17" s="69">
        <v>393121.65</v>
      </c>
      <c r="F17" s="69">
        <v>548782.89</v>
      </c>
      <c r="G17" s="69">
        <v>391230.99</v>
      </c>
      <c r="H17" s="69">
        <v>177041.33</v>
      </c>
      <c r="I17" s="69">
        <v>48574.03</v>
      </c>
      <c r="J17" s="69">
        <v>9511.43</v>
      </c>
      <c r="K17" s="69">
        <f t="shared" si="2"/>
        <v>1723034.78</v>
      </c>
      <c r="L17" s="70">
        <v>325302</v>
      </c>
      <c r="M17" s="93">
        <f t="shared" si="3"/>
        <v>5.2967235983793524</v>
      </c>
    </row>
    <row r="18" spans="1:13" hidden="1" x14ac:dyDescent="0.25">
      <c r="A18" s="147" t="s">
        <v>153</v>
      </c>
      <c r="B18" s="69">
        <v>1068.17</v>
      </c>
      <c r="C18" s="69">
        <v>37040.86</v>
      </c>
      <c r="D18" s="69">
        <v>129677.46</v>
      </c>
      <c r="E18" s="69">
        <v>355838.93</v>
      </c>
      <c r="F18" s="69">
        <v>486148.54</v>
      </c>
      <c r="G18" s="69">
        <v>337818.59</v>
      </c>
      <c r="H18" s="69">
        <v>154282.17000000001</v>
      </c>
      <c r="I18" s="69">
        <v>47657.54</v>
      </c>
      <c r="J18" s="69">
        <v>10903.9</v>
      </c>
      <c r="K18" s="69">
        <f t="shared" si="2"/>
        <v>1560436.16</v>
      </c>
      <c r="L18" s="70">
        <v>299137</v>
      </c>
      <c r="M18" s="93">
        <f t="shared" si="3"/>
        <v>5.2164598829298949</v>
      </c>
    </row>
    <row r="19" spans="1:13" hidden="1" x14ac:dyDescent="0.25">
      <c r="A19" s="147" t="s">
        <v>144</v>
      </c>
      <c r="B19" s="69">
        <v>724.77</v>
      </c>
      <c r="C19" s="69">
        <v>25547.53</v>
      </c>
      <c r="D19" s="69">
        <v>147464.32000000001</v>
      </c>
      <c r="E19" s="69">
        <v>397497.23</v>
      </c>
      <c r="F19" s="69">
        <v>528367.05000000005</v>
      </c>
      <c r="G19" s="69">
        <v>375377.76</v>
      </c>
      <c r="H19" s="69">
        <v>173293.33</v>
      </c>
      <c r="I19" s="69">
        <v>50720.21</v>
      </c>
      <c r="J19" s="69">
        <v>10963.45</v>
      </c>
      <c r="K19" s="69">
        <f t="shared" si="2"/>
        <v>1709955.65</v>
      </c>
      <c r="L19" s="70">
        <v>325107</v>
      </c>
      <c r="M19" s="93">
        <f t="shared" si="3"/>
        <v>5.2596703546832275</v>
      </c>
    </row>
    <row r="20" spans="1:13" hidden="1" x14ac:dyDescent="0.25">
      <c r="A20" s="147" t="s">
        <v>143</v>
      </c>
      <c r="B20" s="69">
        <v>700.56</v>
      </c>
      <c r="C20" s="69">
        <v>40323.83</v>
      </c>
      <c r="D20" s="69">
        <v>196168.17</v>
      </c>
      <c r="E20" s="69">
        <v>364877.78</v>
      </c>
      <c r="F20" s="69">
        <v>355673.48</v>
      </c>
      <c r="G20" s="69">
        <v>204035.66</v>
      </c>
      <c r="H20" s="69">
        <v>104632.35</v>
      </c>
      <c r="I20" s="69">
        <v>36018.239999999998</v>
      </c>
      <c r="J20" s="69">
        <v>9852.6</v>
      </c>
      <c r="K20" s="69">
        <f t="shared" si="2"/>
        <v>1312282.6700000002</v>
      </c>
      <c r="L20" s="70">
        <v>269516</v>
      </c>
      <c r="M20" s="93">
        <f t="shared" si="3"/>
        <v>4.8690343801481175</v>
      </c>
    </row>
    <row r="21" spans="1:13" hidden="1" x14ac:dyDescent="0.25">
      <c r="A21" s="153" t="s">
        <v>142</v>
      </c>
      <c r="B21" s="155">
        <f>SUM(B8:B20)</f>
        <v>13219.85</v>
      </c>
      <c r="C21" s="155">
        <f t="shared" ref="C21:K21" si="4">SUM(C8:C20)</f>
        <v>572747.59</v>
      </c>
      <c r="D21" s="155">
        <f t="shared" si="4"/>
        <v>2881017.14</v>
      </c>
      <c r="E21" s="155">
        <f t="shared" si="4"/>
        <v>5552849.9200000009</v>
      </c>
      <c r="F21" s="155">
        <f t="shared" si="4"/>
        <v>5394967.3499999996</v>
      </c>
      <c r="G21" s="155">
        <f t="shared" si="4"/>
        <v>3826699.5199999996</v>
      </c>
      <c r="H21" s="155">
        <f t="shared" si="4"/>
        <v>2121660.6300000004</v>
      </c>
      <c r="I21" s="155">
        <f t="shared" si="4"/>
        <v>825196.22</v>
      </c>
      <c r="J21" s="155">
        <f t="shared" si="4"/>
        <v>294078.47099999996</v>
      </c>
      <c r="K21" s="155">
        <f t="shared" si="4"/>
        <v>21482436.691</v>
      </c>
      <c r="L21" s="156">
        <f>SUM(L8:L20)</f>
        <v>4269762</v>
      </c>
      <c r="M21" s="157">
        <f>K21/L21</f>
        <v>5.0312960513958389</v>
      </c>
    </row>
    <row r="22" spans="1:13" x14ac:dyDescent="0.25">
      <c r="A22" s="25" t="s">
        <v>141</v>
      </c>
      <c r="B22" s="158">
        <f>B36</f>
        <v>5504.43</v>
      </c>
      <c r="C22" s="158">
        <f t="shared" ref="C22:L22" si="5">C36</f>
        <v>193435.55</v>
      </c>
      <c r="D22" s="158">
        <f t="shared" si="5"/>
        <v>1072848.7</v>
      </c>
      <c r="E22" s="158">
        <f t="shared" si="5"/>
        <v>3376656.43</v>
      </c>
      <c r="F22" s="158">
        <f t="shared" si="5"/>
        <v>3708411.98</v>
      </c>
      <c r="G22" s="158">
        <f t="shared" si="5"/>
        <v>1814352.0299999998</v>
      </c>
      <c r="H22" s="158">
        <f t="shared" si="5"/>
        <v>691838.84</v>
      </c>
      <c r="I22" s="158">
        <f t="shared" si="5"/>
        <v>215856.08</v>
      </c>
      <c r="J22" s="158">
        <f t="shared" si="5"/>
        <v>37695.050000000003</v>
      </c>
      <c r="K22" s="158">
        <f t="shared" si="5"/>
        <v>11116599.09</v>
      </c>
      <c r="L22" s="161">
        <f t="shared" si="5"/>
        <v>2215200</v>
      </c>
      <c r="M22" s="157">
        <f t="shared" si="3"/>
        <v>5.0183275054171181</v>
      </c>
    </row>
    <row r="23" spans="1:13" hidden="1" x14ac:dyDescent="0.25">
      <c r="A23" s="147" t="s">
        <v>99</v>
      </c>
      <c r="B23" s="159">
        <v>268.39</v>
      </c>
      <c r="C23" s="159">
        <v>10390.790000000001</v>
      </c>
      <c r="D23" s="159">
        <v>72740.03</v>
      </c>
      <c r="E23" s="159">
        <v>273395.21000000002</v>
      </c>
      <c r="F23" s="159">
        <v>327259.17</v>
      </c>
      <c r="G23" s="159">
        <v>181126.27</v>
      </c>
      <c r="H23" s="159">
        <v>72240.25</v>
      </c>
      <c r="I23" s="159">
        <v>22832.59</v>
      </c>
      <c r="J23" s="159">
        <v>5547.5</v>
      </c>
      <c r="K23" s="159">
        <f t="shared" ref="K23:K34" si="6">SUM(B23:J23)</f>
        <v>965800.20000000007</v>
      </c>
      <c r="L23" s="160">
        <v>186282</v>
      </c>
      <c r="M23" s="157">
        <f>IFERROR((K23/L23),0)</f>
        <v>5.1846136502721683</v>
      </c>
    </row>
    <row r="24" spans="1:13" hidden="1" x14ac:dyDescent="0.25">
      <c r="A24" s="147" t="s">
        <v>100</v>
      </c>
      <c r="B24" s="159">
        <v>162.52000000000001</v>
      </c>
      <c r="C24" s="159">
        <v>7201.44</v>
      </c>
      <c r="D24" s="159">
        <v>37131.72</v>
      </c>
      <c r="E24" s="159">
        <v>209271.25</v>
      </c>
      <c r="F24" s="159">
        <v>315648.15999999997</v>
      </c>
      <c r="G24" s="159">
        <v>225484.53</v>
      </c>
      <c r="H24" s="159">
        <v>112037.75</v>
      </c>
      <c r="I24" s="159">
        <v>30312.5</v>
      </c>
      <c r="J24" s="159">
        <v>5800</v>
      </c>
      <c r="K24" s="159">
        <f t="shared" si="6"/>
        <v>943049.87</v>
      </c>
      <c r="L24" s="160">
        <v>171321</v>
      </c>
      <c r="M24" s="157">
        <f t="shared" ref="M24:M34" si="7">IFERROR((K24/L24),0)</f>
        <v>5.5045783645904471</v>
      </c>
    </row>
    <row r="25" spans="1:13" hidden="1" x14ac:dyDescent="0.25">
      <c r="A25" s="147" t="s">
        <v>101</v>
      </c>
      <c r="B25" s="159">
        <v>444.95</v>
      </c>
      <c r="C25" s="159">
        <v>15447.99</v>
      </c>
      <c r="D25" s="159">
        <v>82932.58</v>
      </c>
      <c r="E25" s="159">
        <v>175944.93</v>
      </c>
      <c r="F25" s="159">
        <v>161287.95000000001</v>
      </c>
      <c r="G25" s="159">
        <v>80915.789999999994</v>
      </c>
      <c r="H25" s="159">
        <v>35561.25</v>
      </c>
      <c r="I25" s="159">
        <v>9662.9699999999993</v>
      </c>
      <c r="J25" s="159">
        <v>1766.2</v>
      </c>
      <c r="K25" s="159">
        <f t="shared" si="6"/>
        <v>563964.60999999987</v>
      </c>
      <c r="L25" s="160">
        <v>117449</v>
      </c>
      <c r="M25" s="157">
        <f t="shared" si="7"/>
        <v>4.8017829866580373</v>
      </c>
    </row>
    <row r="26" spans="1:13" hidden="1" x14ac:dyDescent="0.25">
      <c r="A26" s="147" t="s">
        <v>102</v>
      </c>
      <c r="B26" s="159">
        <v>445.3</v>
      </c>
      <c r="C26" s="159">
        <v>14887.6</v>
      </c>
      <c r="D26" s="159">
        <v>91268.47</v>
      </c>
      <c r="E26" s="159">
        <v>338046.98</v>
      </c>
      <c r="F26" s="159">
        <v>312088.14</v>
      </c>
      <c r="G26" s="159">
        <v>103968.13</v>
      </c>
      <c r="H26" s="159">
        <v>26381.9</v>
      </c>
      <c r="I26" s="159">
        <v>4529.5600000000004</v>
      </c>
      <c r="J26" s="159">
        <v>599.25</v>
      </c>
      <c r="K26" s="159">
        <f t="shared" si="6"/>
        <v>892215.33000000007</v>
      </c>
      <c r="L26" s="160">
        <v>185259</v>
      </c>
      <c r="M26" s="157">
        <f t="shared" si="7"/>
        <v>4.8160431072174639</v>
      </c>
    </row>
    <row r="27" spans="1:13" hidden="1" x14ac:dyDescent="0.25">
      <c r="A27" s="147" t="s">
        <v>103</v>
      </c>
      <c r="B27" s="159">
        <v>274.89999999999998</v>
      </c>
      <c r="C27" s="159">
        <v>10539.27</v>
      </c>
      <c r="D27" s="159">
        <v>65270.41</v>
      </c>
      <c r="E27" s="159">
        <v>191241.28</v>
      </c>
      <c r="F27" s="159">
        <v>295102.86</v>
      </c>
      <c r="G27" s="159">
        <v>161366.60999999999</v>
      </c>
      <c r="H27" s="159">
        <v>45417.89</v>
      </c>
      <c r="I27" s="159">
        <v>6430.9</v>
      </c>
      <c r="J27" s="159">
        <v>757.5</v>
      </c>
      <c r="K27" s="159">
        <f t="shared" si="6"/>
        <v>776401.62</v>
      </c>
      <c r="L27" s="160">
        <v>150810</v>
      </c>
      <c r="M27" s="157">
        <f t="shared" si="7"/>
        <v>5.148210463497116</v>
      </c>
    </row>
    <row r="28" spans="1:13" hidden="1" x14ac:dyDescent="0.25">
      <c r="A28" s="147" t="s">
        <v>104</v>
      </c>
      <c r="B28" s="159">
        <v>562.99</v>
      </c>
      <c r="C28" s="159">
        <v>16604.490000000002</v>
      </c>
      <c r="D28" s="159">
        <v>97092</v>
      </c>
      <c r="E28" s="159">
        <v>374622.76</v>
      </c>
      <c r="F28" s="159">
        <v>370415.89</v>
      </c>
      <c r="G28" s="159">
        <v>119196.84</v>
      </c>
      <c r="H28" s="159">
        <v>20722.05</v>
      </c>
      <c r="I28" s="159">
        <v>2305.4</v>
      </c>
      <c r="J28" s="159">
        <v>150.30000000000001</v>
      </c>
      <c r="K28" s="159">
        <f t="shared" si="6"/>
        <v>1001672.7200000001</v>
      </c>
      <c r="L28" s="160">
        <v>207270</v>
      </c>
      <c r="M28" s="157">
        <f t="shared" si="7"/>
        <v>4.832695131953491</v>
      </c>
    </row>
    <row r="29" spans="1:13" hidden="1" x14ac:dyDescent="0.25">
      <c r="A29" s="147" t="s">
        <v>105</v>
      </c>
      <c r="B29" s="159">
        <v>826.94</v>
      </c>
      <c r="C29" s="159">
        <v>23587.07</v>
      </c>
      <c r="D29" s="159">
        <v>113440.41</v>
      </c>
      <c r="E29" s="159">
        <v>332274.64</v>
      </c>
      <c r="F29" s="159">
        <v>261224.06</v>
      </c>
      <c r="G29" s="159">
        <v>81119.429999999993</v>
      </c>
      <c r="H29" s="159">
        <v>14210.85</v>
      </c>
      <c r="I29" s="159">
        <v>1606.22</v>
      </c>
      <c r="J29" s="159">
        <v>84.1</v>
      </c>
      <c r="K29" s="159">
        <f t="shared" si="6"/>
        <v>828373.72</v>
      </c>
      <c r="L29" s="160">
        <v>179351</v>
      </c>
      <c r="M29" s="157">
        <f t="shared" si="7"/>
        <v>4.6187293073358946</v>
      </c>
    </row>
    <row r="30" spans="1:13" hidden="1" x14ac:dyDescent="0.25">
      <c r="A30" s="147" t="s">
        <v>106</v>
      </c>
      <c r="B30" s="159">
        <v>1316.37</v>
      </c>
      <c r="C30" s="159">
        <v>26232.46</v>
      </c>
      <c r="D30" s="159">
        <v>87108.18</v>
      </c>
      <c r="E30" s="159">
        <v>239093.67</v>
      </c>
      <c r="F30" s="159">
        <v>170607.83</v>
      </c>
      <c r="G30" s="159">
        <v>62489.03</v>
      </c>
      <c r="H30" s="159">
        <v>13832.45</v>
      </c>
      <c r="I30" s="159">
        <v>1887.78</v>
      </c>
      <c r="J30" s="159">
        <v>158.9</v>
      </c>
      <c r="K30" s="159">
        <f t="shared" si="6"/>
        <v>602726.67000000004</v>
      </c>
      <c r="L30" s="160">
        <v>133535</v>
      </c>
      <c r="M30" s="157">
        <f t="shared" si="7"/>
        <v>4.5136231699554425</v>
      </c>
    </row>
    <row r="31" spans="1:13" hidden="1" x14ac:dyDescent="0.25">
      <c r="A31" s="147" t="s">
        <v>57</v>
      </c>
      <c r="B31" s="159">
        <v>194.26</v>
      </c>
      <c r="C31" s="159">
        <v>5392.36</v>
      </c>
      <c r="D31" s="159">
        <v>29610.57</v>
      </c>
      <c r="E31" s="159">
        <v>129476.49</v>
      </c>
      <c r="F31" s="159">
        <v>135910.65</v>
      </c>
      <c r="G31" s="159">
        <v>76143.210000000006</v>
      </c>
      <c r="H31" s="159">
        <v>21504.51</v>
      </c>
      <c r="I31" s="159">
        <v>3709.07</v>
      </c>
      <c r="J31" s="159">
        <v>186.5</v>
      </c>
      <c r="K31" s="159">
        <f t="shared" si="6"/>
        <v>402127.62</v>
      </c>
      <c r="L31" s="160">
        <v>79530</v>
      </c>
      <c r="M31" s="157">
        <f t="shared" si="7"/>
        <v>5.056301018483591</v>
      </c>
    </row>
    <row r="32" spans="1:13" hidden="1" x14ac:dyDescent="0.25">
      <c r="A32" s="147" t="s">
        <v>58</v>
      </c>
      <c r="B32" s="159">
        <v>460.73</v>
      </c>
      <c r="C32" s="159">
        <v>23762.02</v>
      </c>
      <c r="D32" s="159">
        <v>108794.76</v>
      </c>
      <c r="E32" s="159">
        <v>276991.58</v>
      </c>
      <c r="F32" s="159">
        <v>162541.26999999999</v>
      </c>
      <c r="G32" s="159">
        <v>59766.95</v>
      </c>
      <c r="H32" s="159">
        <v>14739.57</v>
      </c>
      <c r="I32" s="159">
        <v>2557.5</v>
      </c>
      <c r="J32" s="159">
        <v>168.9</v>
      </c>
      <c r="K32" s="159">
        <f t="shared" si="6"/>
        <v>649783.27999999991</v>
      </c>
      <c r="L32" s="160">
        <v>144599</v>
      </c>
      <c r="M32" s="157">
        <f t="shared" si="7"/>
        <v>4.4936913809915691</v>
      </c>
    </row>
    <row r="33" spans="1:13" hidden="1" x14ac:dyDescent="0.25">
      <c r="A33" s="147" t="s">
        <v>59</v>
      </c>
      <c r="B33" s="159">
        <v>258.58999999999997</v>
      </c>
      <c r="C33" s="159">
        <v>21002.68</v>
      </c>
      <c r="D33" s="159">
        <v>124585.78</v>
      </c>
      <c r="E33" s="159">
        <v>347798.02</v>
      </c>
      <c r="F33" s="159">
        <v>368746.96</v>
      </c>
      <c r="G33" s="159">
        <v>153409.59</v>
      </c>
      <c r="H33" s="159">
        <v>42467.43</v>
      </c>
      <c r="I33" s="159">
        <v>7593.35</v>
      </c>
      <c r="J33" s="159">
        <v>1169.3</v>
      </c>
      <c r="K33" s="159">
        <f t="shared" si="6"/>
        <v>1067031.7000000002</v>
      </c>
      <c r="L33" s="160">
        <v>218765</v>
      </c>
      <c r="M33" s="157">
        <f t="shared" si="7"/>
        <v>4.8775247411606069</v>
      </c>
    </row>
    <row r="34" spans="1:13" hidden="1" x14ac:dyDescent="0.25">
      <c r="A34" s="147" t="s">
        <v>60</v>
      </c>
      <c r="B34" s="159">
        <v>114.63</v>
      </c>
      <c r="C34" s="159">
        <v>8727.2000000000007</v>
      </c>
      <c r="D34" s="159">
        <v>80601.990000000005</v>
      </c>
      <c r="E34" s="159">
        <v>249717.25</v>
      </c>
      <c r="F34" s="159">
        <v>501764.77</v>
      </c>
      <c r="G34" s="159">
        <v>273822.78000000003</v>
      </c>
      <c r="H34" s="159">
        <v>132304.23000000001</v>
      </c>
      <c r="I34" s="159">
        <v>48993.77</v>
      </c>
      <c r="J34" s="159">
        <v>9177.2999999999993</v>
      </c>
      <c r="K34" s="159">
        <f t="shared" si="6"/>
        <v>1305223.9200000002</v>
      </c>
      <c r="L34" s="160">
        <v>238163</v>
      </c>
      <c r="M34" s="157">
        <f t="shared" si="7"/>
        <v>5.4803807476392228</v>
      </c>
    </row>
    <row r="35" spans="1:13" hidden="1" x14ac:dyDescent="0.25">
      <c r="A35" s="147" t="s">
        <v>61</v>
      </c>
      <c r="B35" s="159">
        <v>173.86</v>
      </c>
      <c r="C35" s="159">
        <v>9660.18</v>
      </c>
      <c r="D35" s="159">
        <v>82271.8</v>
      </c>
      <c r="E35" s="159">
        <v>238782.37</v>
      </c>
      <c r="F35" s="159">
        <v>325814.27</v>
      </c>
      <c r="G35" s="159">
        <v>235542.87</v>
      </c>
      <c r="H35" s="159">
        <v>140418.71</v>
      </c>
      <c r="I35" s="159">
        <v>73434.47</v>
      </c>
      <c r="J35" s="159">
        <v>12129.3</v>
      </c>
      <c r="K35" s="159">
        <f>SUM(B35:J35)</f>
        <v>1118227.83</v>
      </c>
      <c r="L35" s="160">
        <v>202866</v>
      </c>
      <c r="M35" s="157">
        <f>IFERROR((K35/L35),0)</f>
        <v>5.5121500399278345</v>
      </c>
    </row>
    <row r="36" spans="1:13" hidden="1" x14ac:dyDescent="0.25">
      <c r="A36" s="153" t="s">
        <v>141</v>
      </c>
      <c r="B36" s="158">
        <f>SUM(B23:B35)</f>
        <v>5504.43</v>
      </c>
      <c r="C36" s="158">
        <f t="shared" ref="C36:J36" si="8">SUM(C23:C35)</f>
        <v>193435.55</v>
      </c>
      <c r="D36" s="158">
        <f t="shared" si="8"/>
        <v>1072848.7</v>
      </c>
      <c r="E36" s="158">
        <f t="shared" si="8"/>
        <v>3376656.43</v>
      </c>
      <c r="F36" s="158">
        <f t="shared" si="8"/>
        <v>3708411.98</v>
      </c>
      <c r="G36" s="158">
        <f t="shared" si="8"/>
        <v>1814352.0299999998</v>
      </c>
      <c r="H36" s="158">
        <f t="shared" si="8"/>
        <v>691838.84</v>
      </c>
      <c r="I36" s="158">
        <f t="shared" si="8"/>
        <v>215856.08</v>
      </c>
      <c r="J36" s="158">
        <f t="shared" si="8"/>
        <v>37695.050000000003</v>
      </c>
      <c r="K36" s="158">
        <f>SUM(K23:K35)</f>
        <v>11116599.09</v>
      </c>
      <c r="L36" s="161">
        <f>SUM(L23:L35)</f>
        <v>2215200</v>
      </c>
      <c r="M36" s="162">
        <f>K36/L36</f>
        <v>5.0183275054171181</v>
      </c>
    </row>
    <row r="37" spans="1:13" x14ac:dyDescent="0.25">
      <c r="A37" s="25" t="s">
        <v>140</v>
      </c>
      <c r="B37" s="158">
        <f>B52</f>
        <v>12049.68</v>
      </c>
      <c r="C37" s="158">
        <f t="shared" ref="C37:M37" si="9">C52</f>
        <v>593658.8600000001</v>
      </c>
      <c r="D37" s="158">
        <f t="shared" si="9"/>
        <v>2280497.19</v>
      </c>
      <c r="E37" s="158">
        <f t="shared" si="9"/>
        <v>4915517.9499999993</v>
      </c>
      <c r="F37" s="158">
        <f t="shared" si="9"/>
        <v>4830622.59</v>
      </c>
      <c r="G37" s="158">
        <f t="shared" si="9"/>
        <v>2740520.9000000004</v>
      </c>
      <c r="H37" s="158">
        <f t="shared" si="9"/>
        <v>1178256.4300000002</v>
      </c>
      <c r="I37" s="158">
        <f t="shared" si="9"/>
        <v>357057.76</v>
      </c>
      <c r="J37" s="158">
        <f t="shared" si="9"/>
        <v>48997.750000000007</v>
      </c>
      <c r="K37" s="158">
        <f t="shared" si="9"/>
        <v>16957179.109999999</v>
      </c>
      <c r="L37" s="161">
        <f t="shared" si="9"/>
        <v>3502785</v>
      </c>
      <c r="M37" s="162">
        <f t="shared" si="9"/>
        <v>4.8410562195510138</v>
      </c>
    </row>
    <row r="38" spans="1:13" hidden="1" x14ac:dyDescent="0.25">
      <c r="A38" s="147" t="s">
        <v>62</v>
      </c>
      <c r="B38" s="159">
        <v>490.83</v>
      </c>
      <c r="C38" s="159">
        <v>17854.96</v>
      </c>
      <c r="D38" s="159">
        <v>147601.38</v>
      </c>
      <c r="E38" s="159">
        <v>361231.19</v>
      </c>
      <c r="F38" s="159">
        <v>309876.49</v>
      </c>
      <c r="G38" s="159">
        <v>183257.59</v>
      </c>
      <c r="H38" s="159">
        <v>76933.279999999999</v>
      </c>
      <c r="I38" s="159">
        <v>23473.5</v>
      </c>
      <c r="J38" s="159">
        <v>2486.8000000000002</v>
      </c>
      <c r="K38" s="159">
        <f t="shared" ref="K38:K51" si="10">SUM(B38:J38)</f>
        <v>1123206.02</v>
      </c>
      <c r="L38" s="160">
        <v>226245</v>
      </c>
      <c r="M38" s="157">
        <f t="shared" ref="M38:M65" si="11">IFERROR((K38/L38),0)</f>
        <v>4.9645562111869879</v>
      </c>
    </row>
    <row r="39" spans="1:13" hidden="1" x14ac:dyDescent="0.25">
      <c r="A39" s="147" t="s">
        <v>63</v>
      </c>
      <c r="B39" s="159">
        <v>504.08</v>
      </c>
      <c r="C39" s="159">
        <v>16505.64</v>
      </c>
      <c r="D39" s="159">
        <v>116967.05</v>
      </c>
      <c r="E39" s="159">
        <v>316264.84000000003</v>
      </c>
      <c r="F39" s="159">
        <v>496764.17</v>
      </c>
      <c r="G39" s="159">
        <v>289740.02</v>
      </c>
      <c r="H39" s="159">
        <v>151160.76</v>
      </c>
      <c r="I39" s="159">
        <v>48194.16</v>
      </c>
      <c r="J39" s="159">
        <v>7488.4</v>
      </c>
      <c r="K39" s="159">
        <f t="shared" si="10"/>
        <v>1443589.1199999999</v>
      </c>
      <c r="L39" s="160">
        <v>272205</v>
      </c>
      <c r="M39" s="157">
        <f t="shared" si="11"/>
        <v>5.3033159567237922</v>
      </c>
    </row>
    <row r="40" spans="1:13" hidden="1" x14ac:dyDescent="0.25">
      <c r="A40" s="147" t="s">
        <v>64</v>
      </c>
      <c r="B40" s="159">
        <v>638.77</v>
      </c>
      <c r="C40" s="159">
        <v>66998.8</v>
      </c>
      <c r="D40" s="159">
        <v>357430.87</v>
      </c>
      <c r="E40" s="159">
        <v>516602.79</v>
      </c>
      <c r="F40" s="159">
        <v>420151.38</v>
      </c>
      <c r="G40" s="159">
        <v>186415.81</v>
      </c>
      <c r="H40" s="159">
        <v>85768.37</v>
      </c>
      <c r="I40" s="159">
        <v>31365</v>
      </c>
      <c r="J40" s="159">
        <v>352.4</v>
      </c>
      <c r="K40" s="159">
        <f t="shared" si="10"/>
        <v>1665724.19</v>
      </c>
      <c r="L40" s="160">
        <v>365167</v>
      </c>
      <c r="M40" s="157">
        <f t="shared" si="11"/>
        <v>4.5615408566491498</v>
      </c>
    </row>
    <row r="41" spans="1:13" hidden="1" x14ac:dyDescent="0.25">
      <c r="A41" s="147" t="s">
        <v>65</v>
      </c>
      <c r="B41" s="159">
        <v>2846.29</v>
      </c>
      <c r="C41" s="159">
        <v>99153.919999999998</v>
      </c>
      <c r="D41" s="159">
        <v>276501.92</v>
      </c>
      <c r="E41" s="159">
        <v>455189.2</v>
      </c>
      <c r="F41" s="159">
        <v>446561.6</v>
      </c>
      <c r="G41" s="159">
        <v>215011.27</v>
      </c>
      <c r="H41" s="159">
        <v>95525.54</v>
      </c>
      <c r="I41" s="159">
        <v>36490.15</v>
      </c>
      <c r="J41" s="159">
        <v>903.4</v>
      </c>
      <c r="K41" s="159">
        <f t="shared" si="10"/>
        <v>1628183.29</v>
      </c>
      <c r="L41" s="160">
        <v>354631</v>
      </c>
      <c r="M41" s="157">
        <f t="shared" si="11"/>
        <v>4.5912040684542523</v>
      </c>
    </row>
    <row r="42" spans="1:13" hidden="1" x14ac:dyDescent="0.25">
      <c r="A42" s="147" t="s">
        <v>66</v>
      </c>
      <c r="B42" s="159">
        <v>2673.8</v>
      </c>
      <c r="C42" s="159">
        <v>118811.81</v>
      </c>
      <c r="D42" s="159">
        <v>412246.81</v>
      </c>
      <c r="E42" s="159">
        <v>487590.97</v>
      </c>
      <c r="F42" s="159">
        <v>339596.29</v>
      </c>
      <c r="G42" s="159">
        <v>131677.01999999999</v>
      </c>
      <c r="H42" s="159">
        <v>51117.46</v>
      </c>
      <c r="I42" s="159">
        <v>19518.759999999998</v>
      </c>
      <c r="J42" s="159">
        <v>149.19999999999999</v>
      </c>
      <c r="K42" s="159">
        <f t="shared" si="10"/>
        <v>1563382.1199999999</v>
      </c>
      <c r="L42" s="160">
        <v>367439</v>
      </c>
      <c r="M42" s="157">
        <f t="shared" si="11"/>
        <v>4.2548072469171752</v>
      </c>
    </row>
    <row r="43" spans="1:13" hidden="1" x14ac:dyDescent="0.25">
      <c r="A43" s="147" t="s">
        <v>67</v>
      </c>
      <c r="B43" s="159">
        <v>364.22</v>
      </c>
      <c r="C43" s="159">
        <v>32816.9</v>
      </c>
      <c r="D43" s="159">
        <v>132205.01</v>
      </c>
      <c r="E43" s="159">
        <v>243626.3</v>
      </c>
      <c r="F43" s="159">
        <v>241181.33</v>
      </c>
      <c r="G43" s="159">
        <v>138699.70000000001</v>
      </c>
      <c r="H43" s="159">
        <v>60272.4</v>
      </c>
      <c r="I43" s="159">
        <v>13941.61</v>
      </c>
      <c r="J43" s="159">
        <v>1702.1</v>
      </c>
      <c r="K43" s="159">
        <f t="shared" si="10"/>
        <v>864809.57</v>
      </c>
      <c r="L43" s="160">
        <v>180812</v>
      </c>
      <c r="M43" s="157">
        <f t="shared" si="11"/>
        <v>4.7829213215936992</v>
      </c>
    </row>
    <row r="44" spans="1:13" hidden="1" x14ac:dyDescent="0.25">
      <c r="A44" s="147" t="s">
        <v>68</v>
      </c>
      <c r="B44" s="159">
        <v>1001.46</v>
      </c>
      <c r="C44" s="159">
        <v>59168.84</v>
      </c>
      <c r="D44" s="159">
        <v>139719.66</v>
      </c>
      <c r="E44" s="159">
        <v>291927.77</v>
      </c>
      <c r="F44" s="159">
        <v>348153.12</v>
      </c>
      <c r="G44" s="159">
        <v>204063.8</v>
      </c>
      <c r="H44" s="159">
        <v>99684.51</v>
      </c>
      <c r="I44" s="159">
        <v>35467.300000000003</v>
      </c>
      <c r="J44" s="159">
        <v>11169.5</v>
      </c>
      <c r="K44" s="159">
        <f t="shared" si="10"/>
        <v>1190355.96</v>
      </c>
      <c r="L44" s="160">
        <v>243610</v>
      </c>
      <c r="M44" s="157">
        <f t="shared" si="11"/>
        <v>4.8863181314395963</v>
      </c>
    </row>
    <row r="45" spans="1:13" hidden="1" x14ac:dyDescent="0.25">
      <c r="A45" s="147" t="s">
        <v>69</v>
      </c>
      <c r="B45" s="159">
        <v>1127.32</v>
      </c>
      <c r="C45" s="159">
        <v>68565.39</v>
      </c>
      <c r="D45" s="159">
        <v>114721.93</v>
      </c>
      <c r="E45" s="159">
        <v>236018.86</v>
      </c>
      <c r="F45" s="159">
        <v>276978.37</v>
      </c>
      <c r="G45" s="159">
        <v>187315.16</v>
      </c>
      <c r="H45" s="159">
        <v>91945.38</v>
      </c>
      <c r="I45" s="159">
        <v>22986.9</v>
      </c>
      <c r="J45" s="159">
        <v>3118.5</v>
      </c>
      <c r="K45" s="159">
        <f t="shared" si="10"/>
        <v>1002777.81</v>
      </c>
      <c r="L45" s="160">
        <v>209794</v>
      </c>
      <c r="M45" s="157">
        <f t="shared" si="11"/>
        <v>4.7798212055635529</v>
      </c>
    </row>
    <row r="46" spans="1:13" hidden="1" x14ac:dyDescent="0.25">
      <c r="A46" s="147" t="s">
        <v>70</v>
      </c>
      <c r="B46" s="159">
        <v>244.03</v>
      </c>
      <c r="C46" s="159">
        <v>11801.23</v>
      </c>
      <c r="D46" s="159">
        <v>77476.92</v>
      </c>
      <c r="E46" s="159">
        <v>311318</v>
      </c>
      <c r="F46" s="159">
        <v>331695.43</v>
      </c>
      <c r="G46" s="159">
        <v>263196.71999999997</v>
      </c>
      <c r="H46" s="159">
        <v>130180.03</v>
      </c>
      <c r="I46" s="159">
        <v>39485.49</v>
      </c>
      <c r="J46" s="159">
        <v>5460.95</v>
      </c>
      <c r="K46" s="159">
        <f t="shared" si="10"/>
        <v>1170858.7999999998</v>
      </c>
      <c r="L46" s="160">
        <v>218926</v>
      </c>
      <c r="M46" s="157">
        <f t="shared" si="11"/>
        <v>5.3481943670463981</v>
      </c>
    </row>
    <row r="47" spans="1:13" hidden="1" x14ac:dyDescent="0.25">
      <c r="A47" s="147" t="s">
        <v>71</v>
      </c>
      <c r="B47" s="159">
        <v>475.3</v>
      </c>
      <c r="C47" s="159">
        <v>16876.66</v>
      </c>
      <c r="D47" s="159">
        <v>97860.6</v>
      </c>
      <c r="E47" s="159">
        <v>318548.42</v>
      </c>
      <c r="F47" s="159">
        <v>282004.71000000002</v>
      </c>
      <c r="G47" s="159">
        <v>166991.03</v>
      </c>
      <c r="H47" s="159">
        <v>63144.91</v>
      </c>
      <c r="I47" s="159">
        <v>20060.490000000002</v>
      </c>
      <c r="J47" s="159">
        <v>3960.1</v>
      </c>
      <c r="K47" s="159">
        <f t="shared" si="10"/>
        <v>969922.22</v>
      </c>
      <c r="L47" s="160">
        <v>194593</v>
      </c>
      <c r="M47" s="157">
        <f t="shared" si="11"/>
        <v>4.9843633635331175</v>
      </c>
    </row>
    <row r="48" spans="1:13" hidden="1" x14ac:dyDescent="0.25">
      <c r="A48" s="147" t="s">
        <v>72</v>
      </c>
      <c r="B48" s="159">
        <v>386.18</v>
      </c>
      <c r="C48" s="159">
        <v>20669.990000000002</v>
      </c>
      <c r="D48" s="159">
        <v>109212.59</v>
      </c>
      <c r="E48" s="159">
        <v>372335</v>
      </c>
      <c r="F48" s="159">
        <v>396894.04</v>
      </c>
      <c r="G48" s="159">
        <v>241749.48</v>
      </c>
      <c r="H48" s="159">
        <v>100096.57</v>
      </c>
      <c r="I48" s="159">
        <v>29937.4</v>
      </c>
      <c r="J48" s="159">
        <v>6207.4</v>
      </c>
      <c r="K48" s="159">
        <f t="shared" si="10"/>
        <v>1277488.6499999999</v>
      </c>
      <c r="L48" s="160">
        <v>249698</v>
      </c>
      <c r="M48" s="157">
        <f t="shared" si="11"/>
        <v>5.1161348909482651</v>
      </c>
    </row>
    <row r="49" spans="1:15" hidden="1" x14ac:dyDescent="0.25">
      <c r="A49" s="147" t="s">
        <v>73</v>
      </c>
      <c r="B49" s="159">
        <v>157.74</v>
      </c>
      <c r="C49" s="159">
        <v>13779.15</v>
      </c>
      <c r="D49" s="159">
        <v>77793.56</v>
      </c>
      <c r="E49" s="159">
        <v>345866.08</v>
      </c>
      <c r="F49" s="159">
        <v>348556.06</v>
      </c>
      <c r="G49" s="159">
        <v>212311.29</v>
      </c>
      <c r="H49" s="159">
        <v>64121.71</v>
      </c>
      <c r="I49" s="159">
        <v>9775.75</v>
      </c>
      <c r="J49" s="159">
        <v>611.9</v>
      </c>
      <c r="K49" s="159">
        <f t="shared" si="10"/>
        <v>1072973.24</v>
      </c>
      <c r="L49" s="160">
        <v>211961</v>
      </c>
      <c r="M49" s="157">
        <f t="shared" si="11"/>
        <v>5.0621257684196621</v>
      </c>
    </row>
    <row r="50" spans="1:15" hidden="1" x14ac:dyDescent="0.25">
      <c r="A50" s="147" t="s">
        <v>74</v>
      </c>
      <c r="B50" s="159">
        <v>433.69</v>
      </c>
      <c r="C50" s="159">
        <v>19264.41</v>
      </c>
      <c r="D50" s="159">
        <v>85402.02</v>
      </c>
      <c r="E50" s="159">
        <v>312307.96999999997</v>
      </c>
      <c r="F50" s="159">
        <v>323973.84000000003</v>
      </c>
      <c r="G50" s="159">
        <v>181289.18</v>
      </c>
      <c r="H50" s="159">
        <v>66040</v>
      </c>
      <c r="I50" s="159">
        <v>15662.84</v>
      </c>
      <c r="J50" s="159">
        <v>2996.3</v>
      </c>
      <c r="K50" s="159">
        <f t="shared" si="10"/>
        <v>1007370.2499999999</v>
      </c>
      <c r="L50" s="160">
        <v>200429</v>
      </c>
      <c r="M50" s="157">
        <f t="shared" si="11"/>
        <v>5.0260703291439857</v>
      </c>
    </row>
    <row r="51" spans="1:15" ht="15" hidden="1" customHeight="1" x14ac:dyDescent="0.25">
      <c r="A51" s="147" t="s">
        <v>75</v>
      </c>
      <c r="B51" s="159">
        <v>705.97</v>
      </c>
      <c r="C51" s="159">
        <v>31391.16</v>
      </c>
      <c r="D51" s="159">
        <v>135356.87</v>
      </c>
      <c r="E51" s="159">
        <v>346690.56</v>
      </c>
      <c r="F51" s="159">
        <v>268235.76</v>
      </c>
      <c r="G51" s="159">
        <v>138802.82999999999</v>
      </c>
      <c r="H51" s="159">
        <v>42265.51</v>
      </c>
      <c r="I51" s="159">
        <v>10698.41</v>
      </c>
      <c r="J51" s="159">
        <v>2390.8000000000002</v>
      </c>
      <c r="K51" s="159">
        <f t="shared" si="10"/>
        <v>976537.87000000011</v>
      </c>
      <c r="L51" s="160">
        <v>207275</v>
      </c>
      <c r="M51" s="157">
        <f t="shared" si="11"/>
        <v>4.7113152575081418</v>
      </c>
      <c r="O51" s="152"/>
    </row>
    <row r="52" spans="1:15" ht="15" hidden="1" customHeight="1" x14ac:dyDescent="0.25">
      <c r="A52" s="153" t="s">
        <v>140</v>
      </c>
      <c r="B52" s="163">
        <f>SUM(B38:B51)</f>
        <v>12049.68</v>
      </c>
      <c r="C52" s="163">
        <f t="shared" ref="C52:L52" si="12">SUM(C38:C51)</f>
        <v>593658.8600000001</v>
      </c>
      <c r="D52" s="163">
        <f t="shared" si="12"/>
        <v>2280497.19</v>
      </c>
      <c r="E52" s="163">
        <f t="shared" si="12"/>
        <v>4915517.9499999993</v>
      </c>
      <c r="F52" s="163">
        <f t="shared" si="12"/>
        <v>4830622.59</v>
      </c>
      <c r="G52" s="163">
        <f t="shared" si="12"/>
        <v>2740520.9000000004</v>
      </c>
      <c r="H52" s="163">
        <f t="shared" si="12"/>
        <v>1178256.4300000002</v>
      </c>
      <c r="I52" s="163">
        <f t="shared" si="12"/>
        <v>357057.76</v>
      </c>
      <c r="J52" s="163">
        <f t="shared" si="12"/>
        <v>48997.750000000007</v>
      </c>
      <c r="K52" s="163">
        <f t="shared" si="12"/>
        <v>16957179.109999999</v>
      </c>
      <c r="L52" s="164">
        <f t="shared" si="12"/>
        <v>3502785</v>
      </c>
      <c r="M52" s="157">
        <f>K52/L52</f>
        <v>4.8410562195510138</v>
      </c>
      <c r="O52" s="151"/>
    </row>
    <row r="53" spans="1:15" x14ac:dyDescent="0.25">
      <c r="A53" s="25" t="s">
        <v>130</v>
      </c>
      <c r="B53" s="163">
        <f>B66</f>
        <v>17385.419999999998</v>
      </c>
      <c r="C53" s="163">
        <f t="shared" ref="C53:L53" si="13">C66</f>
        <v>625387.60000000009</v>
      </c>
      <c r="D53" s="163">
        <f t="shared" si="13"/>
        <v>2668403.4199999995</v>
      </c>
      <c r="E53" s="163">
        <f t="shared" si="13"/>
        <v>5167042.9700000007</v>
      </c>
      <c r="F53" s="163">
        <f t="shared" si="13"/>
        <v>3909273.94</v>
      </c>
      <c r="G53" s="163">
        <f t="shared" si="13"/>
        <v>1924783.04</v>
      </c>
      <c r="H53" s="163">
        <f t="shared" si="13"/>
        <v>651198.76</v>
      </c>
      <c r="I53" s="163">
        <f t="shared" si="13"/>
        <v>168962.31000000006</v>
      </c>
      <c r="J53" s="163">
        <f t="shared" si="13"/>
        <v>43579.61</v>
      </c>
      <c r="K53" s="163">
        <f t="shared" si="13"/>
        <v>15176017.069999998</v>
      </c>
      <c r="L53" s="164">
        <f t="shared" si="13"/>
        <v>3314487</v>
      </c>
      <c r="M53" s="157">
        <f t="shared" si="11"/>
        <v>4.5786925910404834</v>
      </c>
      <c r="O53" s="123"/>
    </row>
    <row r="54" spans="1:15" hidden="1" x14ac:dyDescent="0.25">
      <c r="A54" s="147" t="s">
        <v>76</v>
      </c>
      <c r="B54" s="165">
        <v>524.73</v>
      </c>
      <c r="C54" s="165">
        <v>25424.93</v>
      </c>
      <c r="D54" s="165">
        <v>114827.07</v>
      </c>
      <c r="E54" s="165">
        <v>383670.07</v>
      </c>
      <c r="F54" s="165">
        <v>344503.95</v>
      </c>
      <c r="G54" s="165">
        <v>185917.61</v>
      </c>
      <c r="H54" s="165">
        <v>64097.66</v>
      </c>
      <c r="I54" s="165">
        <v>15776.25</v>
      </c>
      <c r="J54" s="165">
        <v>2622.5</v>
      </c>
      <c r="K54" s="165">
        <f t="shared" ref="K54:K64" si="14">SUM(B54:J54)</f>
        <v>1137364.7699999998</v>
      </c>
      <c r="L54" s="166">
        <v>231833</v>
      </c>
      <c r="M54" s="157">
        <f t="shared" si="11"/>
        <v>4.9059658029702407</v>
      </c>
    </row>
    <row r="55" spans="1:15" hidden="1" x14ac:dyDescent="0.25">
      <c r="A55" s="147" t="s">
        <v>77</v>
      </c>
      <c r="B55" s="165">
        <v>764.91</v>
      </c>
      <c r="C55" s="165">
        <v>34121.9</v>
      </c>
      <c r="D55" s="165">
        <v>141527.35</v>
      </c>
      <c r="E55" s="165">
        <v>373722.95</v>
      </c>
      <c r="F55" s="165">
        <v>313408.5</v>
      </c>
      <c r="G55" s="165">
        <v>158652.45000000001</v>
      </c>
      <c r="H55" s="165">
        <v>45321.77</v>
      </c>
      <c r="I55" s="165">
        <v>9279.4699999999993</v>
      </c>
      <c r="J55" s="165">
        <v>897.5</v>
      </c>
      <c r="K55" s="165">
        <f t="shared" si="14"/>
        <v>1077696.8</v>
      </c>
      <c r="L55" s="166">
        <v>227152</v>
      </c>
      <c r="M55" s="157">
        <f t="shared" si="11"/>
        <v>4.7443861379164618</v>
      </c>
    </row>
    <row r="56" spans="1:15" hidden="1" x14ac:dyDescent="0.25">
      <c r="A56" s="147" t="s">
        <v>78</v>
      </c>
      <c r="B56" s="165">
        <v>892.73</v>
      </c>
      <c r="C56" s="165">
        <v>33064.74</v>
      </c>
      <c r="D56" s="165">
        <v>139864.32000000001</v>
      </c>
      <c r="E56" s="165">
        <v>401032.03</v>
      </c>
      <c r="F56" s="165">
        <v>352601.94</v>
      </c>
      <c r="G56" s="165">
        <v>194652.31</v>
      </c>
      <c r="H56" s="165">
        <v>59434.01</v>
      </c>
      <c r="I56" s="165">
        <v>11797.74</v>
      </c>
      <c r="J56" s="165">
        <v>1760.3</v>
      </c>
      <c r="K56" s="165">
        <f t="shared" si="14"/>
        <v>1195100.1200000001</v>
      </c>
      <c r="L56" s="166">
        <v>247431</v>
      </c>
      <c r="M56" s="157">
        <f t="shared" si="11"/>
        <v>4.8300339084431627</v>
      </c>
    </row>
    <row r="57" spans="1:15" hidden="1" x14ac:dyDescent="0.25">
      <c r="A57" s="147" t="s">
        <v>122</v>
      </c>
      <c r="B57" s="165">
        <v>1690.16</v>
      </c>
      <c r="C57" s="165">
        <v>57666.68</v>
      </c>
      <c r="D57" s="165">
        <v>219293.47</v>
      </c>
      <c r="E57" s="165">
        <v>499876.81</v>
      </c>
      <c r="F57" s="165">
        <v>427764.51</v>
      </c>
      <c r="G57" s="165">
        <v>235315.53</v>
      </c>
      <c r="H57" s="165">
        <v>84242.08</v>
      </c>
      <c r="I57" s="165">
        <v>22912.560000000001</v>
      </c>
      <c r="J57" s="165">
        <v>5291</v>
      </c>
      <c r="K57" s="165">
        <f t="shared" si="14"/>
        <v>1554052.8</v>
      </c>
      <c r="L57" s="166">
        <v>328074</v>
      </c>
      <c r="M57" s="157">
        <f t="shared" si="11"/>
        <v>4.7368971634448327</v>
      </c>
    </row>
    <row r="58" spans="1:15" hidden="1" x14ac:dyDescent="0.25">
      <c r="A58" s="147" t="s">
        <v>123</v>
      </c>
      <c r="B58" s="165">
        <v>1554.44</v>
      </c>
      <c r="C58" s="165">
        <v>54830.51</v>
      </c>
      <c r="D58" s="165">
        <v>195802.68</v>
      </c>
      <c r="E58" s="165">
        <v>447816.97</v>
      </c>
      <c r="F58" s="165">
        <v>383800.32000000001</v>
      </c>
      <c r="G58" s="165">
        <v>186044.04</v>
      </c>
      <c r="H58" s="165">
        <v>62740.37</v>
      </c>
      <c r="I58" s="165">
        <v>17770.77</v>
      </c>
      <c r="J58" s="165">
        <v>5638.6</v>
      </c>
      <c r="K58" s="165">
        <f t="shared" si="14"/>
        <v>1355998.7000000002</v>
      </c>
      <c r="L58" s="166">
        <v>290409</v>
      </c>
      <c r="M58" s="157">
        <f t="shared" si="11"/>
        <v>4.6692723021669442</v>
      </c>
    </row>
    <row r="59" spans="1:15" hidden="1" x14ac:dyDescent="0.25">
      <c r="A59" s="147" t="s">
        <v>124</v>
      </c>
      <c r="B59" s="165">
        <v>2187.2600000000002</v>
      </c>
      <c r="C59" s="165">
        <v>87026.75</v>
      </c>
      <c r="D59" s="165">
        <v>334945.96000000002</v>
      </c>
      <c r="E59" s="165">
        <v>492267.55</v>
      </c>
      <c r="F59" s="165">
        <v>276719.71000000002</v>
      </c>
      <c r="G59" s="165">
        <v>101448.26</v>
      </c>
      <c r="H59" s="165">
        <v>25254.65</v>
      </c>
      <c r="I59" s="165">
        <v>5286.16</v>
      </c>
      <c r="J59" s="165">
        <v>1252.01</v>
      </c>
      <c r="K59" s="165">
        <f t="shared" si="14"/>
        <v>1326388.3099999998</v>
      </c>
      <c r="L59" s="166">
        <v>313477</v>
      </c>
      <c r="M59" s="157">
        <f t="shared" si="11"/>
        <v>4.2312141241622188</v>
      </c>
    </row>
    <row r="60" spans="1:15" hidden="1" x14ac:dyDescent="0.25">
      <c r="A60" s="147" t="s">
        <v>125</v>
      </c>
      <c r="B60" s="165">
        <v>2348.9</v>
      </c>
      <c r="C60" s="165">
        <v>73029.38</v>
      </c>
      <c r="D60" s="165">
        <v>285638.03000000003</v>
      </c>
      <c r="E60" s="165">
        <v>483494.46</v>
      </c>
      <c r="F60" s="165">
        <v>452676.37</v>
      </c>
      <c r="G60" s="165">
        <v>241127.18</v>
      </c>
      <c r="H60" s="165">
        <v>89953.5</v>
      </c>
      <c r="I60" s="165">
        <v>23215.22</v>
      </c>
      <c r="J60" s="165">
        <v>6125</v>
      </c>
      <c r="K60" s="165">
        <f t="shared" si="14"/>
        <v>1657608.04</v>
      </c>
      <c r="L60" s="166">
        <v>356492</v>
      </c>
      <c r="M60" s="157">
        <f t="shared" si="11"/>
        <v>4.6497762642639948</v>
      </c>
    </row>
    <row r="61" spans="1:15" hidden="1" x14ac:dyDescent="0.25">
      <c r="A61" s="147" t="s">
        <v>126</v>
      </c>
      <c r="B61" s="165">
        <v>1372.41</v>
      </c>
      <c r="C61" s="167">
        <v>66132.83</v>
      </c>
      <c r="D61" s="165">
        <v>338240.32</v>
      </c>
      <c r="E61" s="165">
        <v>474701.25</v>
      </c>
      <c r="F61" s="165">
        <v>367710.15</v>
      </c>
      <c r="G61" s="165">
        <v>191598.26</v>
      </c>
      <c r="H61" s="165">
        <v>86610.91</v>
      </c>
      <c r="I61" s="165">
        <v>32046.01</v>
      </c>
      <c r="J61" s="165">
        <v>13087.2</v>
      </c>
      <c r="K61" s="165">
        <f t="shared" si="14"/>
        <v>1571499.3399999999</v>
      </c>
      <c r="L61" s="166">
        <v>344451</v>
      </c>
      <c r="M61" s="157">
        <f t="shared" si="11"/>
        <v>4.5623306072561842</v>
      </c>
    </row>
    <row r="62" spans="1:15" hidden="1" x14ac:dyDescent="0.25">
      <c r="A62" s="147" t="s">
        <v>127</v>
      </c>
      <c r="B62" s="165">
        <v>1589.47</v>
      </c>
      <c r="C62" s="165">
        <v>60167.62</v>
      </c>
      <c r="D62" s="165">
        <v>265109.93</v>
      </c>
      <c r="E62" s="165">
        <v>473038.57</v>
      </c>
      <c r="F62" s="165">
        <v>287962.8</v>
      </c>
      <c r="G62" s="165">
        <v>130305.03</v>
      </c>
      <c r="H62" s="165">
        <v>43146.7</v>
      </c>
      <c r="I62" s="165">
        <v>10531.84</v>
      </c>
      <c r="J62" s="165">
        <v>2864.8</v>
      </c>
      <c r="K62" s="165">
        <f t="shared" si="14"/>
        <v>1274716.7600000002</v>
      </c>
      <c r="L62" s="166">
        <v>287468</v>
      </c>
      <c r="M62" s="157">
        <f t="shared" si="11"/>
        <v>4.4342909819527749</v>
      </c>
    </row>
    <row r="63" spans="1:15" hidden="1" x14ac:dyDescent="0.25">
      <c r="A63" s="147" t="s">
        <v>128</v>
      </c>
      <c r="B63" s="165">
        <v>1386.1</v>
      </c>
      <c r="C63" s="165">
        <v>41278.99</v>
      </c>
      <c r="D63" s="165">
        <v>195013.53</v>
      </c>
      <c r="E63" s="165">
        <v>382387.21</v>
      </c>
      <c r="F63" s="165">
        <v>261832.58</v>
      </c>
      <c r="G63" s="165">
        <v>130892.53</v>
      </c>
      <c r="H63" s="165">
        <v>47406.36</v>
      </c>
      <c r="I63" s="165">
        <v>13537.64</v>
      </c>
      <c r="J63" s="165">
        <v>3294.6</v>
      </c>
      <c r="K63" s="165">
        <f t="shared" si="14"/>
        <v>1077029.54</v>
      </c>
      <c r="L63" s="166">
        <v>236880</v>
      </c>
      <c r="M63" s="157">
        <f t="shared" si="11"/>
        <v>4.5467305808848364</v>
      </c>
    </row>
    <row r="64" spans="1:15" hidden="1" x14ac:dyDescent="0.25">
      <c r="A64" s="147" t="s">
        <v>120</v>
      </c>
      <c r="B64" s="165">
        <v>1458.54</v>
      </c>
      <c r="C64" s="165">
        <v>49309.24</v>
      </c>
      <c r="D64" s="165">
        <v>236133.99</v>
      </c>
      <c r="E64" s="165">
        <v>455662.91</v>
      </c>
      <c r="F64" s="165">
        <v>302591.31</v>
      </c>
      <c r="G64" s="165">
        <v>128706.56</v>
      </c>
      <c r="H64" s="165">
        <v>34535.730000000003</v>
      </c>
      <c r="I64" s="165">
        <v>5654.2</v>
      </c>
      <c r="J64" s="165">
        <v>654.4</v>
      </c>
      <c r="K64" s="165">
        <f t="shared" si="14"/>
        <v>1214706.8799999999</v>
      </c>
      <c r="L64" s="166">
        <v>272386</v>
      </c>
      <c r="M64" s="157">
        <f t="shared" si="11"/>
        <v>4.4595055546173441</v>
      </c>
    </row>
    <row r="65" spans="1:13" hidden="1" x14ac:dyDescent="0.25">
      <c r="A65" s="147" t="s">
        <v>121</v>
      </c>
      <c r="B65" s="165">
        <v>1615.77</v>
      </c>
      <c r="C65" s="165">
        <v>43334.03</v>
      </c>
      <c r="D65" s="165">
        <v>202006.77</v>
      </c>
      <c r="E65" s="165">
        <v>299372.19</v>
      </c>
      <c r="F65" s="165">
        <v>137701.79999999999</v>
      </c>
      <c r="G65" s="165">
        <v>40123.279999999999</v>
      </c>
      <c r="H65" s="165">
        <v>8455.02</v>
      </c>
      <c r="I65" s="165">
        <v>1154.45</v>
      </c>
      <c r="J65" s="165">
        <v>91.7</v>
      </c>
      <c r="K65" s="165">
        <f>SUM(B65:J65)</f>
        <v>733855.01</v>
      </c>
      <c r="L65" s="166">
        <v>178434</v>
      </c>
      <c r="M65" s="157">
        <f t="shared" si="11"/>
        <v>4.11275323088649</v>
      </c>
    </row>
    <row r="66" spans="1:13" hidden="1" x14ac:dyDescent="0.25">
      <c r="A66" s="153" t="s">
        <v>130</v>
      </c>
      <c r="B66" s="163">
        <f>SUM(B54:B65)</f>
        <v>17385.419999999998</v>
      </c>
      <c r="C66" s="163">
        <f t="shared" ref="C66:L66" si="15">SUM(C54:C65)</f>
        <v>625387.60000000009</v>
      </c>
      <c r="D66" s="163">
        <f t="shared" si="15"/>
        <v>2668403.4199999995</v>
      </c>
      <c r="E66" s="163">
        <f t="shared" si="15"/>
        <v>5167042.9700000007</v>
      </c>
      <c r="F66" s="163">
        <f t="shared" si="15"/>
        <v>3909273.94</v>
      </c>
      <c r="G66" s="163">
        <f t="shared" si="15"/>
        <v>1924783.04</v>
      </c>
      <c r="H66" s="163">
        <f t="shared" si="15"/>
        <v>651198.76</v>
      </c>
      <c r="I66" s="163">
        <f t="shared" si="15"/>
        <v>168962.31000000006</v>
      </c>
      <c r="J66" s="163">
        <f t="shared" si="15"/>
        <v>43579.61</v>
      </c>
      <c r="K66" s="163">
        <f t="shared" si="15"/>
        <v>15176017.069999998</v>
      </c>
      <c r="L66" s="164">
        <f t="shared" si="15"/>
        <v>3314487</v>
      </c>
      <c r="M66" s="157">
        <f>IFERROR((K66/L66),0)</f>
        <v>4.5786925910404834</v>
      </c>
    </row>
    <row r="67" spans="1:13" ht="14.45" customHeight="1" thickBot="1" x14ac:dyDescent="0.3">
      <c r="A67" s="183" t="s">
        <v>131</v>
      </c>
      <c r="B67" s="184">
        <f>B66+B52+B36+B21</f>
        <v>48159.38</v>
      </c>
      <c r="C67" s="184">
        <f t="shared" ref="C67:L67" si="16">C66+C52+C36+C21</f>
        <v>1985229.6</v>
      </c>
      <c r="D67" s="184">
        <f t="shared" si="16"/>
        <v>8902766.4499999993</v>
      </c>
      <c r="E67" s="184">
        <f t="shared" si="16"/>
        <v>19012067.27</v>
      </c>
      <c r="F67" s="184">
        <f t="shared" si="16"/>
        <v>17843275.859999999</v>
      </c>
      <c r="G67" s="184">
        <f t="shared" si="16"/>
        <v>10306355.49</v>
      </c>
      <c r="H67" s="184">
        <f t="shared" si="16"/>
        <v>4642954.66</v>
      </c>
      <c r="I67" s="184">
        <f t="shared" si="16"/>
        <v>1567072.37</v>
      </c>
      <c r="J67" s="184">
        <f t="shared" si="16"/>
        <v>424350.88099999999</v>
      </c>
      <c r="K67" s="184">
        <f t="shared" si="16"/>
        <v>64732231.960999995</v>
      </c>
      <c r="L67" s="185">
        <f t="shared" si="16"/>
        <v>13302234</v>
      </c>
      <c r="M67" s="186">
        <f>IFERROR((K67/L67),0)</f>
        <v>4.8662677232260378</v>
      </c>
    </row>
    <row r="68" spans="1:13" ht="15.75" thickBot="1" x14ac:dyDescent="0.3">
      <c r="A68" s="187"/>
      <c r="B68" s="188"/>
      <c r="C68" s="188"/>
      <c r="D68" s="188"/>
      <c r="E68" s="188"/>
      <c r="F68" s="188"/>
      <c r="G68" s="188"/>
      <c r="H68" s="188"/>
      <c r="I68" s="188"/>
      <c r="J68" s="188"/>
      <c r="K68" s="188"/>
      <c r="L68" s="188"/>
      <c r="M68" s="189"/>
    </row>
    <row r="69" spans="1:13" ht="15.75" thickBot="1" x14ac:dyDescent="0.3">
      <c r="A69" s="212" t="s">
        <v>116</v>
      </c>
      <c r="B69" s="213"/>
      <c r="C69" s="213"/>
      <c r="D69" s="213"/>
      <c r="E69" s="213"/>
      <c r="F69" s="213"/>
      <c r="G69" s="213"/>
      <c r="H69" s="213"/>
      <c r="I69" s="213"/>
      <c r="J69" s="213"/>
      <c r="K69" s="213"/>
      <c r="L69" s="213"/>
      <c r="M69" s="214"/>
    </row>
    <row r="70" spans="1:13" x14ac:dyDescent="0.25">
      <c r="A70" s="78" t="s">
        <v>14</v>
      </c>
      <c r="B70" s="79" t="s">
        <v>29</v>
      </c>
      <c r="C70" s="80" t="s">
        <v>30</v>
      </c>
      <c r="D70" s="80" t="s">
        <v>31</v>
      </c>
      <c r="E70" s="80" t="s">
        <v>32</v>
      </c>
      <c r="F70" s="80" t="s">
        <v>33</v>
      </c>
      <c r="G70" s="80" t="s">
        <v>34</v>
      </c>
      <c r="H70" s="80" t="s">
        <v>35</v>
      </c>
      <c r="I70" s="80" t="s">
        <v>36</v>
      </c>
      <c r="J70" s="80" t="s">
        <v>37</v>
      </c>
      <c r="K70" s="81" t="s">
        <v>38</v>
      </c>
      <c r="L70" s="80" t="s">
        <v>25</v>
      </c>
      <c r="M70" s="82" t="s">
        <v>39</v>
      </c>
    </row>
    <row r="71" spans="1:13" hidden="1" x14ac:dyDescent="0.25">
      <c r="A71" s="85" t="s">
        <v>119</v>
      </c>
      <c r="B71" s="86">
        <f>B85</f>
        <v>51165.32</v>
      </c>
      <c r="C71" s="86">
        <f t="shared" ref="C71:M71" si="17">C85</f>
        <v>236588.95999999996</v>
      </c>
      <c r="D71" s="86">
        <f t="shared" si="17"/>
        <v>2503692.1999999997</v>
      </c>
      <c r="E71" s="86">
        <f t="shared" si="17"/>
        <v>4687047.8100000005</v>
      </c>
      <c r="F71" s="86">
        <f t="shared" si="17"/>
        <v>5308402</v>
      </c>
      <c r="G71" s="86">
        <f t="shared" si="17"/>
        <v>2937639.9299999997</v>
      </c>
      <c r="H71" s="86">
        <f t="shared" si="17"/>
        <v>1017867.57</v>
      </c>
      <c r="I71" s="86">
        <f t="shared" si="17"/>
        <v>281153.82</v>
      </c>
      <c r="J71" s="86">
        <f t="shared" si="17"/>
        <v>66712.08</v>
      </c>
      <c r="K71" s="86">
        <f t="shared" si="17"/>
        <v>17090269.689999998</v>
      </c>
      <c r="L71" s="86">
        <f t="shared" si="17"/>
        <v>3450686</v>
      </c>
      <c r="M71" s="87">
        <f t="shared" si="17"/>
        <v>4.952716558388679</v>
      </c>
    </row>
    <row r="72" spans="1:13" hidden="1" x14ac:dyDescent="0.25">
      <c r="A72" s="88">
        <v>52</v>
      </c>
      <c r="B72" s="89">
        <v>358.81</v>
      </c>
      <c r="C72" s="89">
        <v>17864.64</v>
      </c>
      <c r="D72" s="89">
        <v>106327.63</v>
      </c>
      <c r="E72" s="89">
        <v>129512.1</v>
      </c>
      <c r="F72" s="89">
        <v>98332.29</v>
      </c>
      <c r="G72" s="89">
        <v>42731.31</v>
      </c>
      <c r="H72" s="89">
        <v>12419.79</v>
      </c>
      <c r="I72" s="89">
        <v>1827</v>
      </c>
      <c r="J72" s="89">
        <v>260.5</v>
      </c>
      <c r="K72" s="89">
        <f t="shared" ref="K72:K83" si="18">SUM(B72:J72)</f>
        <v>409634.06999999995</v>
      </c>
      <c r="L72" s="90">
        <v>93306</v>
      </c>
      <c r="M72" s="91">
        <f t="shared" ref="M72:M84" si="19">IFERROR((K72/L72),0)</f>
        <v>4.3902221722075749</v>
      </c>
    </row>
    <row r="73" spans="1:13" hidden="1" x14ac:dyDescent="0.25">
      <c r="A73" s="88">
        <v>51</v>
      </c>
      <c r="B73" s="89">
        <v>7181.96</v>
      </c>
      <c r="C73" s="89">
        <v>32560.58</v>
      </c>
      <c r="D73" s="89">
        <v>296147.26</v>
      </c>
      <c r="E73" s="89">
        <v>320556.78000000003</v>
      </c>
      <c r="F73" s="89">
        <v>333993.94</v>
      </c>
      <c r="G73" s="89">
        <v>179236.48000000001</v>
      </c>
      <c r="H73" s="89">
        <v>70723.44</v>
      </c>
      <c r="I73" s="89">
        <v>19106.099999999999</v>
      </c>
      <c r="J73" s="89">
        <v>4490.74</v>
      </c>
      <c r="K73" s="89">
        <f t="shared" si="18"/>
        <v>1263997.28</v>
      </c>
      <c r="L73" s="90">
        <v>269852</v>
      </c>
      <c r="M73" s="91">
        <f t="shared" si="19"/>
        <v>4.6840389546862724</v>
      </c>
    </row>
    <row r="74" spans="1:13" hidden="1" x14ac:dyDescent="0.25">
      <c r="A74" s="88">
        <v>50</v>
      </c>
      <c r="B74" s="89">
        <v>7510.54</v>
      </c>
      <c r="C74" s="89">
        <v>30935.03</v>
      </c>
      <c r="D74" s="89">
        <v>284485.58</v>
      </c>
      <c r="E74" s="89">
        <v>521727.08</v>
      </c>
      <c r="F74" s="89">
        <v>547229.09</v>
      </c>
      <c r="G74" s="89">
        <v>324963.67</v>
      </c>
      <c r="H74" s="89">
        <v>122256.29</v>
      </c>
      <c r="I74" s="89">
        <v>37037.31</v>
      </c>
      <c r="J74" s="89">
        <v>12123.64</v>
      </c>
      <c r="K74" s="89">
        <f t="shared" si="18"/>
        <v>1888268.2299999997</v>
      </c>
      <c r="L74" s="90">
        <v>384190</v>
      </c>
      <c r="M74" s="91">
        <f t="shared" si="19"/>
        <v>4.9149333142455554</v>
      </c>
    </row>
    <row r="75" spans="1:13" hidden="1" x14ac:dyDescent="0.25">
      <c r="A75" s="88">
        <v>49</v>
      </c>
      <c r="B75" s="89">
        <v>6675.27</v>
      </c>
      <c r="C75" s="89">
        <v>24440.18</v>
      </c>
      <c r="D75" s="89">
        <v>245737.7</v>
      </c>
      <c r="E75" s="89">
        <v>393949.84</v>
      </c>
      <c r="F75" s="89">
        <v>306301.93</v>
      </c>
      <c r="G75" s="89">
        <v>129294.76</v>
      </c>
      <c r="H75" s="89">
        <v>34135.21</v>
      </c>
      <c r="I75" s="89">
        <v>5549.47</v>
      </c>
      <c r="J75" s="89">
        <v>629</v>
      </c>
      <c r="K75" s="89">
        <f t="shared" si="18"/>
        <v>1146713.3599999999</v>
      </c>
      <c r="L75" s="90">
        <v>252656</v>
      </c>
      <c r="M75" s="91">
        <f t="shared" si="19"/>
        <v>4.538634981951744</v>
      </c>
    </row>
    <row r="76" spans="1:13" hidden="1" x14ac:dyDescent="0.25">
      <c r="A76" s="88">
        <v>48</v>
      </c>
      <c r="B76" s="89">
        <v>4210.54</v>
      </c>
      <c r="C76" s="89">
        <v>14576.14</v>
      </c>
      <c r="D76" s="89">
        <v>176554.17</v>
      </c>
      <c r="E76" s="89">
        <v>417358.77</v>
      </c>
      <c r="F76" s="89">
        <v>387859.03</v>
      </c>
      <c r="G76" s="89">
        <v>194242.67</v>
      </c>
      <c r="H76" s="89">
        <v>60096.32</v>
      </c>
      <c r="I76" s="89">
        <v>15244.96</v>
      </c>
      <c r="J76" s="89">
        <v>3324.1</v>
      </c>
      <c r="K76" s="89">
        <f t="shared" si="18"/>
        <v>1273466.7000000002</v>
      </c>
      <c r="L76" s="90">
        <v>261702</v>
      </c>
      <c r="M76" s="91">
        <f t="shared" si="19"/>
        <v>4.8660946419973872</v>
      </c>
    </row>
    <row r="77" spans="1:13" hidden="1" x14ac:dyDescent="0.25">
      <c r="A77" s="88">
        <v>47</v>
      </c>
      <c r="B77" s="89">
        <v>2770.94</v>
      </c>
      <c r="C77" s="89">
        <v>10653.22</v>
      </c>
      <c r="D77" s="89">
        <v>122146.33</v>
      </c>
      <c r="E77" s="89">
        <v>258703.8</v>
      </c>
      <c r="F77" s="89">
        <v>357398.87</v>
      </c>
      <c r="G77" s="89">
        <v>236983.75</v>
      </c>
      <c r="H77" s="89">
        <v>98571.41</v>
      </c>
      <c r="I77" s="89">
        <v>35796.43</v>
      </c>
      <c r="J77" s="89">
        <v>10851.54</v>
      </c>
      <c r="K77" s="89">
        <f t="shared" si="18"/>
        <v>1133876.2899999998</v>
      </c>
      <c r="L77" s="90">
        <v>216814</v>
      </c>
      <c r="M77" s="91">
        <f t="shared" si="19"/>
        <v>5.2297189757118998</v>
      </c>
    </row>
    <row r="78" spans="1:13" hidden="1" x14ac:dyDescent="0.25">
      <c r="A78" s="88">
        <v>46</v>
      </c>
      <c r="B78" s="89">
        <v>2244.4899999999998</v>
      </c>
      <c r="C78" s="89">
        <v>13667.53</v>
      </c>
      <c r="D78" s="89">
        <v>162768.70000000001</v>
      </c>
      <c r="E78" s="89">
        <v>264629</v>
      </c>
      <c r="F78" s="89">
        <v>426202.07</v>
      </c>
      <c r="G78" s="89">
        <v>305533.94</v>
      </c>
      <c r="H78" s="89">
        <v>111758.46</v>
      </c>
      <c r="I78" s="89">
        <v>37953.94</v>
      </c>
      <c r="J78" s="89">
        <v>10599.79</v>
      </c>
      <c r="K78" s="89">
        <f t="shared" si="18"/>
        <v>1335357.92</v>
      </c>
      <c r="L78" s="90">
        <v>254177</v>
      </c>
      <c r="M78" s="91">
        <f t="shared" si="19"/>
        <v>5.2536536350653282</v>
      </c>
    </row>
    <row r="79" spans="1:13" hidden="1" x14ac:dyDescent="0.25">
      <c r="A79" s="88">
        <v>45</v>
      </c>
      <c r="B79" s="89">
        <v>319.45999999999998</v>
      </c>
      <c r="C79" s="89">
        <v>11301.33</v>
      </c>
      <c r="D79" s="89">
        <v>125387.88</v>
      </c>
      <c r="E79" s="89">
        <v>339318.76</v>
      </c>
      <c r="F79" s="89">
        <v>503928.86</v>
      </c>
      <c r="G79" s="89">
        <v>324493.46999999997</v>
      </c>
      <c r="H79" s="89">
        <v>121220.43</v>
      </c>
      <c r="I79" s="89">
        <v>32600.92</v>
      </c>
      <c r="J79" s="89">
        <v>6780.2</v>
      </c>
      <c r="K79" s="89">
        <f t="shared" si="18"/>
        <v>1465351.3099999998</v>
      </c>
      <c r="L79" s="90">
        <v>277736</v>
      </c>
      <c r="M79" s="91">
        <f t="shared" si="19"/>
        <v>5.2760582351585672</v>
      </c>
    </row>
    <row r="80" spans="1:13" hidden="1" x14ac:dyDescent="0.25">
      <c r="A80" s="88">
        <v>44</v>
      </c>
      <c r="B80" s="89">
        <v>2913.94</v>
      </c>
      <c r="C80" s="89">
        <v>7838.43</v>
      </c>
      <c r="D80" s="89">
        <v>146607.18</v>
      </c>
      <c r="E80" s="89">
        <v>331101.46000000002</v>
      </c>
      <c r="F80" s="89">
        <v>493939.85</v>
      </c>
      <c r="G80" s="89">
        <v>294513.28999999998</v>
      </c>
      <c r="H80" s="89">
        <v>97395.96</v>
      </c>
      <c r="I80" s="89">
        <v>23391.51</v>
      </c>
      <c r="J80" s="89">
        <v>3974.4</v>
      </c>
      <c r="K80" s="89">
        <f t="shared" si="18"/>
        <v>1401676.0199999998</v>
      </c>
      <c r="L80" s="90">
        <v>269030</v>
      </c>
      <c r="M80" s="91">
        <f t="shared" si="19"/>
        <v>5.2101104709511938</v>
      </c>
    </row>
    <row r="81" spans="1:13" hidden="1" x14ac:dyDescent="0.25">
      <c r="A81" s="88">
        <v>43</v>
      </c>
      <c r="B81" s="89">
        <v>7955.03</v>
      </c>
      <c r="C81" s="89">
        <v>27012.81</v>
      </c>
      <c r="D81" s="89">
        <v>303586.07</v>
      </c>
      <c r="E81" s="89">
        <v>451079.73</v>
      </c>
      <c r="F81" s="89">
        <v>348161.79</v>
      </c>
      <c r="G81" s="89">
        <v>112683.4</v>
      </c>
      <c r="H81" s="89">
        <v>20669.919999999998</v>
      </c>
      <c r="I81" s="89">
        <v>2465.71</v>
      </c>
      <c r="J81" s="89">
        <v>204.1</v>
      </c>
      <c r="K81" s="89">
        <f t="shared" si="18"/>
        <v>1273818.5599999998</v>
      </c>
      <c r="L81" s="90">
        <v>282184</v>
      </c>
      <c r="M81" s="91">
        <f t="shared" si="19"/>
        <v>4.5141416947807098</v>
      </c>
    </row>
    <row r="82" spans="1:13" hidden="1" x14ac:dyDescent="0.25">
      <c r="A82" s="88">
        <v>42</v>
      </c>
      <c r="B82" s="89">
        <v>3983.75</v>
      </c>
      <c r="C82" s="89">
        <v>16342.74</v>
      </c>
      <c r="D82" s="89">
        <v>213112.29</v>
      </c>
      <c r="E82" s="89">
        <v>418466.4</v>
      </c>
      <c r="F82" s="89">
        <v>464657.73</v>
      </c>
      <c r="G82" s="89">
        <v>222978.76</v>
      </c>
      <c r="H82" s="89">
        <v>73398.89</v>
      </c>
      <c r="I82" s="89">
        <v>18977.400000000001</v>
      </c>
      <c r="J82" s="89">
        <v>3522.5</v>
      </c>
      <c r="K82" s="89">
        <f t="shared" si="18"/>
        <v>1435440.46</v>
      </c>
      <c r="L82" s="90">
        <v>291222</v>
      </c>
      <c r="M82" s="91">
        <f t="shared" si="19"/>
        <v>4.9290247989506284</v>
      </c>
    </row>
    <row r="83" spans="1:13" hidden="1" x14ac:dyDescent="0.25">
      <c r="A83" s="88">
        <v>41</v>
      </c>
      <c r="B83" s="89">
        <v>4330.99</v>
      </c>
      <c r="C83" s="89">
        <v>11314.3</v>
      </c>
      <c r="D83" s="89">
        <v>186662.13</v>
      </c>
      <c r="E83" s="89">
        <v>393011.82</v>
      </c>
      <c r="F83" s="89">
        <v>560475.78</v>
      </c>
      <c r="G83" s="89">
        <v>318984.55</v>
      </c>
      <c r="H83" s="89">
        <v>101433.75</v>
      </c>
      <c r="I83" s="89">
        <v>23056.68</v>
      </c>
      <c r="J83" s="89">
        <v>3154.97</v>
      </c>
      <c r="K83" s="89">
        <f t="shared" si="18"/>
        <v>1602424.97</v>
      </c>
      <c r="L83" s="90">
        <v>310936</v>
      </c>
      <c r="M83" s="91">
        <f t="shared" si="19"/>
        <v>5.1535524030668691</v>
      </c>
    </row>
    <row r="84" spans="1:13" hidden="1" x14ac:dyDescent="0.25">
      <c r="A84" s="88">
        <v>40</v>
      </c>
      <c r="B84" s="89">
        <v>709.6</v>
      </c>
      <c r="C84" s="89">
        <v>18082.03</v>
      </c>
      <c r="D84" s="89">
        <v>134169.28</v>
      </c>
      <c r="E84" s="89">
        <v>447632.27</v>
      </c>
      <c r="F84" s="89">
        <v>479920.77</v>
      </c>
      <c r="G84" s="89">
        <v>250999.88</v>
      </c>
      <c r="H84" s="89">
        <v>93787.7</v>
      </c>
      <c r="I84" s="89">
        <v>28146.39</v>
      </c>
      <c r="J84" s="89">
        <v>6796.6</v>
      </c>
      <c r="K84" s="89">
        <f>SUM(B84:J84)</f>
        <v>1460244.52</v>
      </c>
      <c r="L84" s="90">
        <v>286881</v>
      </c>
      <c r="M84" s="91">
        <f t="shared" si="19"/>
        <v>5.0900705170436522</v>
      </c>
    </row>
    <row r="85" spans="1:13" x14ac:dyDescent="0.25">
      <c r="A85" s="83" t="s">
        <v>119</v>
      </c>
      <c r="B85" s="84">
        <f>SUM(B72:B84)</f>
        <v>51165.32</v>
      </c>
      <c r="C85" s="84">
        <f t="shared" ref="C85:J85" si="20">SUM(C72:C84)</f>
        <v>236588.95999999996</v>
      </c>
      <c r="D85" s="84">
        <f t="shared" si="20"/>
        <v>2503692.1999999997</v>
      </c>
      <c r="E85" s="84">
        <f t="shared" si="20"/>
        <v>4687047.8100000005</v>
      </c>
      <c r="F85" s="84">
        <f t="shared" si="20"/>
        <v>5308402</v>
      </c>
      <c r="G85" s="84">
        <f t="shared" si="20"/>
        <v>2937639.9299999997</v>
      </c>
      <c r="H85" s="84">
        <f t="shared" si="20"/>
        <v>1017867.57</v>
      </c>
      <c r="I85" s="84">
        <f t="shared" si="20"/>
        <v>281153.82</v>
      </c>
      <c r="J85" s="84">
        <f t="shared" si="20"/>
        <v>66712.08</v>
      </c>
      <c r="K85" s="84">
        <f>SUM(B85:J85)</f>
        <v>17090269.689999998</v>
      </c>
      <c r="L85" s="92">
        <f>SUM(L72:L84)</f>
        <v>3450686</v>
      </c>
      <c r="M85" s="93">
        <f>IFERROR((K85/L85),0)</f>
        <v>4.952716558388679</v>
      </c>
    </row>
    <row r="86" spans="1:13" ht="14.45" hidden="1" customHeight="1" x14ac:dyDescent="0.25">
      <c r="A86" s="83" t="s">
        <v>118</v>
      </c>
      <c r="B86" s="84">
        <f>B100</f>
        <v>18391.400000000001</v>
      </c>
      <c r="C86" s="84">
        <f t="shared" ref="C86:K86" si="21">C100</f>
        <v>305873.43</v>
      </c>
      <c r="D86" s="84">
        <f t="shared" si="21"/>
        <v>1799385.68</v>
      </c>
      <c r="E86" s="84">
        <f t="shared" si="21"/>
        <v>4835556.29</v>
      </c>
      <c r="F86" s="84">
        <f t="shared" si="21"/>
        <v>4670620.1000000006</v>
      </c>
      <c r="G86" s="84">
        <f t="shared" si="21"/>
        <v>2461380.8500000006</v>
      </c>
      <c r="H86" s="84">
        <f t="shared" si="21"/>
        <v>1066308.8700000001</v>
      </c>
      <c r="I86" s="84">
        <f t="shared" si="21"/>
        <v>387609.02999999997</v>
      </c>
      <c r="J86" s="84">
        <f t="shared" si="21"/>
        <v>152562.81</v>
      </c>
      <c r="K86" s="84">
        <f t="shared" si="21"/>
        <v>15697688.460000001</v>
      </c>
      <c r="L86" s="92">
        <f>L100</f>
        <v>3158498</v>
      </c>
      <c r="M86" s="93">
        <f>M100</f>
        <v>4.9699852461518104</v>
      </c>
    </row>
    <row r="87" spans="1:13" ht="14.45" hidden="1" customHeight="1" x14ac:dyDescent="0.25">
      <c r="A87" s="88" t="s">
        <v>99</v>
      </c>
      <c r="B87" s="89">
        <v>1617.46</v>
      </c>
      <c r="C87" s="89">
        <v>28193.37</v>
      </c>
      <c r="D87" s="89">
        <v>217672.84</v>
      </c>
      <c r="E87" s="89">
        <v>547695.61</v>
      </c>
      <c r="F87" s="89">
        <v>526006.87</v>
      </c>
      <c r="G87" s="89">
        <v>274978.18</v>
      </c>
      <c r="H87" s="89">
        <v>86859.27</v>
      </c>
      <c r="I87" s="89">
        <v>20406.86</v>
      </c>
      <c r="J87" s="89">
        <v>3925.6</v>
      </c>
      <c r="K87" s="89">
        <f t="shared" ref="K87:K95" si="22">SUM(B87:J87)</f>
        <v>1707356.06</v>
      </c>
      <c r="L87" s="90">
        <v>349992</v>
      </c>
      <c r="M87" s="91">
        <f t="shared" ref="M87:M114" si="23">IFERROR((K87/L87),0)</f>
        <v>4.8782716747811383</v>
      </c>
    </row>
    <row r="88" spans="1:13" ht="14.45" hidden="1" customHeight="1" x14ac:dyDescent="0.25">
      <c r="A88" s="88" t="s">
        <v>100</v>
      </c>
      <c r="B88" s="89">
        <v>1041.33</v>
      </c>
      <c r="C88" s="89">
        <v>50077.87</v>
      </c>
      <c r="D88" s="89">
        <v>337797.45</v>
      </c>
      <c r="E88" s="89">
        <v>743559.56</v>
      </c>
      <c r="F88" s="89">
        <v>581339.29</v>
      </c>
      <c r="G88" s="89">
        <v>206836.51</v>
      </c>
      <c r="H88" s="89">
        <v>48332.95</v>
      </c>
      <c r="I88" s="89">
        <v>8744.2199999999993</v>
      </c>
      <c r="J88" s="89">
        <v>1389.8</v>
      </c>
      <c r="K88" s="89">
        <f t="shared" si="22"/>
        <v>1979118.98</v>
      </c>
      <c r="L88" s="90">
        <v>429648</v>
      </c>
      <c r="M88" s="91">
        <f t="shared" si="23"/>
        <v>4.6063730774959968</v>
      </c>
    </row>
    <row r="89" spans="1:13" ht="14.45" hidden="1" customHeight="1" x14ac:dyDescent="0.25">
      <c r="A89" s="88" t="s">
        <v>101</v>
      </c>
      <c r="B89" s="89">
        <v>1211.45</v>
      </c>
      <c r="C89" s="89">
        <v>40348.11</v>
      </c>
      <c r="D89" s="89">
        <v>274876.45</v>
      </c>
      <c r="E89" s="89">
        <v>710108.98</v>
      </c>
      <c r="F89" s="89">
        <v>585796.66</v>
      </c>
      <c r="G89" s="89">
        <v>202050.45</v>
      </c>
      <c r="H89" s="89">
        <v>69934.02</v>
      </c>
      <c r="I89" s="89">
        <v>19229.37</v>
      </c>
      <c r="J89" s="89">
        <v>4408.92</v>
      </c>
      <c r="K89" s="89">
        <f t="shared" si="22"/>
        <v>1907964.41</v>
      </c>
      <c r="L89" s="90">
        <v>402761</v>
      </c>
      <c r="M89" s="91">
        <f t="shared" si="23"/>
        <v>4.7372124162965132</v>
      </c>
    </row>
    <row r="90" spans="1:13" ht="14.45" hidden="1" customHeight="1" x14ac:dyDescent="0.25">
      <c r="A90" s="88" t="s">
        <v>102</v>
      </c>
      <c r="B90" s="89">
        <v>910.8</v>
      </c>
      <c r="C90" s="89">
        <v>16938.509999999998</v>
      </c>
      <c r="D90" s="89">
        <v>111464.2</v>
      </c>
      <c r="E90" s="89">
        <v>468653.18</v>
      </c>
      <c r="F90" s="89">
        <v>594677.67000000004</v>
      </c>
      <c r="G90" s="89">
        <v>226060.51</v>
      </c>
      <c r="H90" s="89">
        <v>83231.11</v>
      </c>
      <c r="I90" s="89">
        <v>20888.169999999998</v>
      </c>
      <c r="J90" s="89">
        <v>3703.8</v>
      </c>
      <c r="K90" s="89">
        <f t="shared" si="22"/>
        <v>1526527.95</v>
      </c>
      <c r="L90" s="90">
        <v>298606</v>
      </c>
      <c r="M90" s="91">
        <f t="shared" si="23"/>
        <v>5.1121811015183889</v>
      </c>
    </row>
    <row r="91" spans="1:13" ht="14.45" hidden="1" customHeight="1" x14ac:dyDescent="0.25">
      <c r="A91" s="88" t="s">
        <v>103</v>
      </c>
      <c r="B91" s="89">
        <v>241.67</v>
      </c>
      <c r="C91" s="89">
        <v>9140.01</v>
      </c>
      <c r="D91" s="89">
        <v>44560.72</v>
      </c>
      <c r="E91" s="89">
        <v>249680.79</v>
      </c>
      <c r="F91" s="89">
        <v>445135.43</v>
      </c>
      <c r="G91" s="89">
        <v>272748.90999999997</v>
      </c>
      <c r="H91" s="89">
        <v>123363.31</v>
      </c>
      <c r="I91" s="89">
        <v>44050.87</v>
      </c>
      <c r="J91" s="89">
        <v>10177.799999999999</v>
      </c>
      <c r="K91" s="89">
        <f t="shared" si="22"/>
        <v>1199099.5100000002</v>
      </c>
      <c r="L91" s="90">
        <v>214860</v>
      </c>
      <c r="M91" s="91">
        <f t="shared" si="23"/>
        <v>5.5808410592944258</v>
      </c>
    </row>
    <row r="92" spans="1:13" ht="14.45" hidden="1" customHeight="1" x14ac:dyDescent="0.25">
      <c r="A92" s="88" t="s">
        <v>104</v>
      </c>
      <c r="B92" s="89">
        <v>1232.93</v>
      </c>
      <c r="C92" s="89">
        <v>24831.77</v>
      </c>
      <c r="D92" s="89">
        <v>89143.39</v>
      </c>
      <c r="E92" s="89">
        <v>251179.7</v>
      </c>
      <c r="F92" s="89">
        <v>399896.04</v>
      </c>
      <c r="G92" s="89">
        <v>198974.52</v>
      </c>
      <c r="H92" s="89">
        <v>118660.11</v>
      </c>
      <c r="I92" s="89">
        <v>48683.7</v>
      </c>
      <c r="J92" s="89">
        <v>21338.7</v>
      </c>
      <c r="K92" s="89">
        <f t="shared" si="22"/>
        <v>1153940.8600000001</v>
      </c>
      <c r="L92" s="90">
        <v>215271</v>
      </c>
      <c r="M92" s="91">
        <f t="shared" si="23"/>
        <v>5.3604101806560109</v>
      </c>
    </row>
    <row r="93" spans="1:13" ht="14.45" hidden="1" customHeight="1" x14ac:dyDescent="0.25">
      <c r="A93" s="88" t="s">
        <v>105</v>
      </c>
      <c r="B93" s="89">
        <v>879.53</v>
      </c>
      <c r="C93" s="89">
        <v>20038.72</v>
      </c>
      <c r="D93" s="89">
        <v>71327.06</v>
      </c>
      <c r="E93" s="89">
        <v>201155.41</v>
      </c>
      <c r="F93" s="89">
        <v>293286.61</v>
      </c>
      <c r="G93" s="89">
        <v>210773.6</v>
      </c>
      <c r="H93" s="89">
        <v>114871.16</v>
      </c>
      <c r="I93" s="89">
        <v>42635.1</v>
      </c>
      <c r="J93" s="89">
        <v>11126.1</v>
      </c>
      <c r="K93" s="89">
        <f t="shared" si="22"/>
        <v>966093.28999999992</v>
      </c>
      <c r="L93" s="90">
        <v>180609</v>
      </c>
      <c r="M93" s="91">
        <f t="shared" si="23"/>
        <v>5.3490871994197402</v>
      </c>
    </row>
    <row r="94" spans="1:13" ht="14.45" hidden="1" customHeight="1" x14ac:dyDescent="0.25">
      <c r="A94" s="88" t="s">
        <v>106</v>
      </c>
      <c r="B94" s="89">
        <v>617.04999999999995</v>
      </c>
      <c r="C94" s="89">
        <v>13147.25</v>
      </c>
      <c r="D94" s="89">
        <v>74531.5</v>
      </c>
      <c r="E94" s="89">
        <v>162653.09</v>
      </c>
      <c r="F94" s="89">
        <v>122623.63</v>
      </c>
      <c r="G94" s="89">
        <v>72522.55</v>
      </c>
      <c r="H94" s="89">
        <v>30545.73</v>
      </c>
      <c r="I94" s="89">
        <v>7572.3</v>
      </c>
      <c r="J94" s="89">
        <v>1357.9</v>
      </c>
      <c r="K94" s="89">
        <f t="shared" si="22"/>
        <v>485571</v>
      </c>
      <c r="L94" s="90">
        <v>102827</v>
      </c>
      <c r="M94" s="91">
        <f t="shared" si="23"/>
        <v>4.7222130374318025</v>
      </c>
    </row>
    <row r="95" spans="1:13" ht="14.45" hidden="1" customHeight="1" x14ac:dyDescent="0.25">
      <c r="A95" s="88" t="s">
        <v>57</v>
      </c>
      <c r="B95" s="89">
        <v>1036.4000000000001</v>
      </c>
      <c r="C95" s="89">
        <v>19881.79</v>
      </c>
      <c r="D95" s="89">
        <v>119979.28</v>
      </c>
      <c r="E95" s="89">
        <v>240541.53</v>
      </c>
      <c r="F95" s="89">
        <v>144256</v>
      </c>
      <c r="G95" s="89">
        <v>86405.55</v>
      </c>
      <c r="H95" s="89">
        <v>36012.769999999997</v>
      </c>
      <c r="I95" s="89">
        <v>8850.3799999999992</v>
      </c>
      <c r="J95" s="89">
        <v>1505.8</v>
      </c>
      <c r="K95" s="89">
        <f t="shared" si="22"/>
        <v>658469.50000000012</v>
      </c>
      <c r="L95" s="90">
        <v>143228</v>
      </c>
      <c r="M95" s="91">
        <f t="shared" si="23"/>
        <v>4.5973517747926396</v>
      </c>
    </row>
    <row r="96" spans="1:13" ht="14.45" hidden="1" customHeight="1" x14ac:dyDescent="0.25">
      <c r="A96" s="88" t="s">
        <v>58</v>
      </c>
      <c r="B96" s="89">
        <v>1055.55</v>
      </c>
      <c r="C96" s="89">
        <v>20354.150000000001</v>
      </c>
      <c r="D96" s="89">
        <v>117411.76</v>
      </c>
      <c r="E96" s="89">
        <v>256663.08</v>
      </c>
      <c r="F96" s="89">
        <v>138525.06</v>
      </c>
      <c r="G96" s="89">
        <v>77544.679999999993</v>
      </c>
      <c r="H96" s="89">
        <v>31328.33</v>
      </c>
      <c r="I96" s="89">
        <v>7689.6</v>
      </c>
      <c r="J96" s="89">
        <v>1142.4000000000001</v>
      </c>
      <c r="K96" s="89">
        <f>SUM(B96:J96)</f>
        <v>651714.61</v>
      </c>
      <c r="L96" s="90">
        <v>143989</v>
      </c>
      <c r="M96" s="91">
        <f t="shared" si="23"/>
        <v>4.526141649709353</v>
      </c>
    </row>
    <row r="97" spans="1:15" ht="14.45" hidden="1" customHeight="1" x14ac:dyDescent="0.25">
      <c r="A97" s="88" t="s">
        <v>59</v>
      </c>
      <c r="B97" s="89">
        <v>1008.52</v>
      </c>
      <c r="C97" s="89">
        <v>20653.580000000002</v>
      </c>
      <c r="D97" s="89">
        <v>127565.62</v>
      </c>
      <c r="E97" s="89">
        <v>360315.43</v>
      </c>
      <c r="F97" s="89">
        <v>302088.59000000003</v>
      </c>
      <c r="G97" s="89">
        <v>217070.7</v>
      </c>
      <c r="H97" s="89">
        <v>69585.03</v>
      </c>
      <c r="I97" s="89">
        <v>24288.799999999999</v>
      </c>
      <c r="J97" s="89">
        <v>3821.8</v>
      </c>
      <c r="K97" s="89">
        <f>SUM(B97:J97)</f>
        <v>1126398.07</v>
      </c>
      <c r="L97" s="90">
        <v>227876</v>
      </c>
      <c r="M97" s="91">
        <f t="shared" si="23"/>
        <v>4.9430307272376206</v>
      </c>
    </row>
    <row r="98" spans="1:15" ht="14.45" hidden="1" customHeight="1" x14ac:dyDescent="0.25">
      <c r="A98" s="88" t="s">
        <v>60</v>
      </c>
      <c r="B98" s="89">
        <v>1065.5</v>
      </c>
      <c r="C98" s="89">
        <v>17181.099999999999</v>
      </c>
      <c r="D98" s="89">
        <v>111353.24</v>
      </c>
      <c r="E98" s="89">
        <v>248934.81</v>
      </c>
      <c r="F98" s="89">
        <v>128499.84</v>
      </c>
      <c r="G98" s="89">
        <v>80798.720000000001</v>
      </c>
      <c r="H98" s="89">
        <v>35301.67</v>
      </c>
      <c r="I98" s="89">
        <v>10521.61</v>
      </c>
      <c r="J98" s="89">
        <v>3676.1</v>
      </c>
      <c r="K98" s="89">
        <f>SUM(B98:J98)</f>
        <v>637332.59</v>
      </c>
      <c r="L98" s="90">
        <v>139165</v>
      </c>
      <c r="M98" s="91">
        <f t="shared" si="23"/>
        <v>4.5796902238350157</v>
      </c>
    </row>
    <row r="99" spans="1:15" ht="14.45" hidden="1" customHeight="1" x14ac:dyDescent="0.25">
      <c r="A99" s="88" t="s">
        <v>61</v>
      </c>
      <c r="B99" s="89">
        <v>6473.21</v>
      </c>
      <c r="C99" s="89">
        <v>25087.200000000001</v>
      </c>
      <c r="D99" s="89">
        <v>101702.17</v>
      </c>
      <c r="E99" s="89">
        <v>394415.12</v>
      </c>
      <c r="F99" s="89">
        <v>408488.41</v>
      </c>
      <c r="G99" s="89">
        <v>334615.96999999997</v>
      </c>
      <c r="H99" s="89">
        <v>218283.41</v>
      </c>
      <c r="I99" s="89">
        <v>124048.05</v>
      </c>
      <c r="J99" s="89">
        <v>84988.09</v>
      </c>
      <c r="K99" s="89">
        <f>SUM(B99:J99)</f>
        <v>1698101.63</v>
      </c>
      <c r="L99" s="90">
        <v>309666</v>
      </c>
      <c r="M99" s="91">
        <f t="shared" si="23"/>
        <v>5.4836553900008393</v>
      </c>
    </row>
    <row r="100" spans="1:15" x14ac:dyDescent="0.25">
      <c r="A100" s="83" t="s">
        <v>118</v>
      </c>
      <c r="B100" s="84">
        <f>SUM(B87:B99)</f>
        <v>18391.400000000001</v>
      </c>
      <c r="C100" s="84">
        <f t="shared" ref="C100:J100" si="24">SUM(C87:C99)</f>
        <v>305873.43</v>
      </c>
      <c r="D100" s="84">
        <f t="shared" si="24"/>
        <v>1799385.68</v>
      </c>
      <c r="E100" s="84">
        <f t="shared" si="24"/>
        <v>4835556.29</v>
      </c>
      <c r="F100" s="84">
        <f t="shared" si="24"/>
        <v>4670620.1000000006</v>
      </c>
      <c r="G100" s="84">
        <f t="shared" si="24"/>
        <v>2461380.8500000006</v>
      </c>
      <c r="H100" s="84">
        <f t="shared" si="24"/>
        <v>1066308.8700000001</v>
      </c>
      <c r="I100" s="84">
        <f t="shared" si="24"/>
        <v>387609.02999999997</v>
      </c>
      <c r="J100" s="84">
        <f t="shared" si="24"/>
        <v>152562.81</v>
      </c>
      <c r="K100" s="84">
        <f>SUM(B100:J100)</f>
        <v>15697688.460000001</v>
      </c>
      <c r="L100" s="92">
        <f>SUM(L87:L99)</f>
        <v>3158498</v>
      </c>
      <c r="M100" s="93">
        <f t="shared" si="23"/>
        <v>4.9699852461518104</v>
      </c>
    </row>
    <row r="101" spans="1:15" ht="14.45" hidden="1" customHeight="1" x14ac:dyDescent="0.25">
      <c r="A101" s="83" t="s">
        <v>115</v>
      </c>
      <c r="B101" s="84">
        <f>B115</f>
        <v>131283.32</v>
      </c>
      <c r="C101" s="84">
        <f t="shared" ref="C101:L101" si="25">C115</f>
        <v>925273.02</v>
      </c>
      <c r="D101" s="84">
        <f t="shared" si="25"/>
        <v>1956843.83</v>
      </c>
      <c r="E101" s="84">
        <f t="shared" si="25"/>
        <v>4849227.3100000005</v>
      </c>
      <c r="F101" s="84">
        <f t="shared" si="25"/>
        <v>4893999.6700000009</v>
      </c>
      <c r="G101" s="84">
        <f t="shared" si="25"/>
        <v>4270065.53</v>
      </c>
      <c r="H101" s="84">
        <f t="shared" si="25"/>
        <v>2736620.6300000004</v>
      </c>
      <c r="I101" s="84">
        <f t="shared" si="25"/>
        <v>1459600.7</v>
      </c>
      <c r="J101" s="84">
        <f t="shared" si="25"/>
        <v>768423.02999999991</v>
      </c>
      <c r="K101" s="84">
        <f t="shared" si="25"/>
        <v>21991337.040000003</v>
      </c>
      <c r="L101" s="84">
        <f t="shared" si="25"/>
        <v>4262159</v>
      </c>
      <c r="M101" s="93">
        <f t="shared" si="23"/>
        <v>5.1596707302566616</v>
      </c>
    </row>
    <row r="102" spans="1:15" ht="14.45" hidden="1" customHeight="1" x14ac:dyDescent="0.25">
      <c r="A102" s="88" t="s">
        <v>62</v>
      </c>
      <c r="B102" s="89">
        <v>748.42</v>
      </c>
      <c r="C102" s="89">
        <v>11417.39</v>
      </c>
      <c r="D102" s="89">
        <v>46154.68</v>
      </c>
      <c r="E102" s="89">
        <v>290770.73</v>
      </c>
      <c r="F102" s="89">
        <v>263970.82</v>
      </c>
      <c r="G102" s="89">
        <v>270820.76</v>
      </c>
      <c r="H102" s="89">
        <v>183768.98</v>
      </c>
      <c r="I102" s="89">
        <v>128955.5</v>
      </c>
      <c r="J102" s="89">
        <v>92444.58</v>
      </c>
      <c r="K102" s="94">
        <f t="shared" ref="K102:K112" si="26">SUM(B102:J102)</f>
        <v>1289051.8600000001</v>
      </c>
      <c r="L102" s="90">
        <v>221686</v>
      </c>
      <c r="M102" s="91">
        <f t="shared" si="23"/>
        <v>5.8147643964887274</v>
      </c>
    </row>
    <row r="103" spans="1:15" ht="14.45" hidden="1" customHeight="1" x14ac:dyDescent="0.25">
      <c r="A103" s="88" t="s">
        <v>63</v>
      </c>
      <c r="B103" s="89">
        <v>872.1</v>
      </c>
      <c r="C103" s="89">
        <v>18502.57</v>
      </c>
      <c r="D103" s="89">
        <v>79573.34</v>
      </c>
      <c r="E103" s="89">
        <v>371910.25</v>
      </c>
      <c r="F103" s="89">
        <v>446678.52</v>
      </c>
      <c r="G103" s="89">
        <v>397606.03</v>
      </c>
      <c r="H103" s="89">
        <v>289762.11</v>
      </c>
      <c r="I103" s="89">
        <v>183328.82</v>
      </c>
      <c r="J103" s="89">
        <v>148587.13</v>
      </c>
      <c r="K103" s="94">
        <f t="shared" si="26"/>
        <v>1936820.87</v>
      </c>
      <c r="L103" s="90">
        <v>331730</v>
      </c>
      <c r="M103" s="91">
        <f t="shared" si="23"/>
        <v>5.8385460163385892</v>
      </c>
    </row>
    <row r="104" spans="1:15" ht="14.45" hidden="1" customHeight="1" x14ac:dyDescent="0.25">
      <c r="A104" s="88" t="s">
        <v>64</v>
      </c>
      <c r="B104" s="89">
        <v>1032.4100000000001</v>
      </c>
      <c r="C104" s="89">
        <v>27894.35</v>
      </c>
      <c r="D104" s="89">
        <v>129317.39</v>
      </c>
      <c r="E104" s="89">
        <v>399586.16</v>
      </c>
      <c r="F104" s="89">
        <v>460635.8</v>
      </c>
      <c r="G104" s="89">
        <v>430341.72</v>
      </c>
      <c r="H104" s="89">
        <v>300071.37</v>
      </c>
      <c r="I104" s="89">
        <v>171226.53</v>
      </c>
      <c r="J104" s="89">
        <v>99134.58</v>
      </c>
      <c r="K104" s="94">
        <f t="shared" si="26"/>
        <v>2019240.3099999998</v>
      </c>
      <c r="L104" s="90">
        <v>357014</v>
      </c>
      <c r="M104" s="91">
        <f t="shared" si="23"/>
        <v>5.6559135215985918</v>
      </c>
    </row>
    <row r="105" spans="1:15" ht="14.45" hidden="1" customHeight="1" x14ac:dyDescent="0.25">
      <c r="A105" s="88" t="s">
        <v>65</v>
      </c>
      <c r="B105" s="89">
        <v>770.66</v>
      </c>
      <c r="C105" s="89">
        <v>22524.44</v>
      </c>
      <c r="D105" s="89">
        <v>97785.84</v>
      </c>
      <c r="E105" s="89">
        <v>335711.27</v>
      </c>
      <c r="F105" s="89">
        <v>345578.18</v>
      </c>
      <c r="G105" s="89">
        <v>310453.51</v>
      </c>
      <c r="H105" s="89">
        <v>232007.14</v>
      </c>
      <c r="I105" s="89">
        <v>125234.08</v>
      </c>
      <c r="J105" s="89">
        <v>63904.79</v>
      </c>
      <c r="K105" s="94">
        <f t="shared" si="26"/>
        <v>1533969.9100000001</v>
      </c>
      <c r="L105" s="90">
        <v>275828</v>
      </c>
      <c r="M105" s="91">
        <f t="shared" si="23"/>
        <v>5.5613277477268452</v>
      </c>
    </row>
    <row r="106" spans="1:15" ht="14.45" hidden="1" customHeight="1" x14ac:dyDescent="0.25">
      <c r="A106" s="88" t="s">
        <v>66</v>
      </c>
      <c r="B106" s="89">
        <v>1229.8699999999999</v>
      </c>
      <c r="C106" s="89">
        <v>33977.17</v>
      </c>
      <c r="D106" s="89">
        <v>156947.88</v>
      </c>
      <c r="E106" s="89">
        <v>466320.55</v>
      </c>
      <c r="F106" s="89">
        <v>512462.59</v>
      </c>
      <c r="G106" s="89">
        <v>436210.86</v>
      </c>
      <c r="H106" s="89">
        <v>281258.89</v>
      </c>
      <c r="I106" s="89">
        <v>126843.31</v>
      </c>
      <c r="J106" s="89">
        <v>44153.71</v>
      </c>
      <c r="K106" s="94">
        <f t="shared" si="26"/>
        <v>2059404.83</v>
      </c>
      <c r="L106" s="90">
        <v>380793</v>
      </c>
      <c r="M106" s="91">
        <f t="shared" si="23"/>
        <v>5.4082003345649738</v>
      </c>
    </row>
    <row r="107" spans="1:15" ht="14.45" hidden="1" customHeight="1" x14ac:dyDescent="0.25">
      <c r="A107" s="88" t="s">
        <v>67</v>
      </c>
      <c r="B107" s="89">
        <v>568.35</v>
      </c>
      <c r="C107" s="89">
        <v>13883.75</v>
      </c>
      <c r="D107" s="89">
        <v>69755.320000000007</v>
      </c>
      <c r="E107" s="89">
        <v>265475.42</v>
      </c>
      <c r="F107" s="89">
        <v>351040.27</v>
      </c>
      <c r="G107" s="89">
        <v>378347.43</v>
      </c>
      <c r="H107" s="89">
        <v>279743.34999999998</v>
      </c>
      <c r="I107" s="89">
        <v>157683.97</v>
      </c>
      <c r="J107" s="89">
        <v>69400.740000000005</v>
      </c>
      <c r="K107" s="94">
        <f t="shared" si="26"/>
        <v>1585898.6</v>
      </c>
      <c r="L107" s="90">
        <v>269331</v>
      </c>
      <c r="M107" s="91">
        <f t="shared" si="23"/>
        <v>5.8882883886370303</v>
      </c>
    </row>
    <row r="108" spans="1:15" ht="14.45" hidden="1" customHeight="1" x14ac:dyDescent="0.25">
      <c r="A108" s="88" t="s">
        <v>68</v>
      </c>
      <c r="B108" s="89">
        <v>897.85</v>
      </c>
      <c r="C108" s="89">
        <v>25940.82</v>
      </c>
      <c r="D108" s="89">
        <v>136099.12</v>
      </c>
      <c r="E108" s="89">
        <v>396939.2</v>
      </c>
      <c r="F108" s="89">
        <v>455848.15</v>
      </c>
      <c r="G108" s="89">
        <v>380063.37</v>
      </c>
      <c r="H108" s="89">
        <v>213147.78</v>
      </c>
      <c r="I108" s="89">
        <v>96230.2</v>
      </c>
      <c r="J108" s="89">
        <v>43683.6</v>
      </c>
      <c r="K108" s="94">
        <f t="shared" si="26"/>
        <v>1748850.09</v>
      </c>
      <c r="L108" s="90">
        <v>323786</v>
      </c>
      <c r="M108" s="91">
        <f t="shared" si="23"/>
        <v>5.4012529572001267</v>
      </c>
    </row>
    <row r="109" spans="1:15" ht="14.45" hidden="1" customHeight="1" x14ac:dyDescent="0.25">
      <c r="A109" s="88" t="s">
        <v>69</v>
      </c>
      <c r="B109" s="89">
        <v>306.49</v>
      </c>
      <c r="C109" s="89">
        <v>11050.06</v>
      </c>
      <c r="D109" s="89">
        <v>65710.87</v>
      </c>
      <c r="E109" s="89">
        <v>245841.33</v>
      </c>
      <c r="F109" s="89">
        <v>311912.28000000003</v>
      </c>
      <c r="G109" s="89">
        <v>323324.42</v>
      </c>
      <c r="H109" s="89">
        <v>267394.53999999998</v>
      </c>
      <c r="I109" s="89">
        <v>164809.46</v>
      </c>
      <c r="J109" s="89">
        <v>98470.399999999994</v>
      </c>
      <c r="K109" s="94">
        <f t="shared" si="26"/>
        <v>1488819.8499999999</v>
      </c>
      <c r="L109" s="90">
        <v>249732</v>
      </c>
      <c r="M109" s="91">
        <f t="shared" si="23"/>
        <v>5.9616703105729334</v>
      </c>
    </row>
    <row r="110" spans="1:15" ht="14.45" hidden="1" customHeight="1" x14ac:dyDescent="0.25">
      <c r="A110" s="88" t="s">
        <v>70</v>
      </c>
      <c r="B110" s="89">
        <v>292.61</v>
      </c>
      <c r="C110" s="89">
        <v>9503.23</v>
      </c>
      <c r="D110" s="89">
        <v>63153.14</v>
      </c>
      <c r="E110" s="89">
        <v>278990.01</v>
      </c>
      <c r="F110" s="89">
        <v>346108.94</v>
      </c>
      <c r="G110" s="89">
        <v>371931.26</v>
      </c>
      <c r="H110" s="89">
        <v>286025.13</v>
      </c>
      <c r="I110" s="89">
        <v>160514.29999999999</v>
      </c>
      <c r="J110" s="89">
        <v>66364.600000000006</v>
      </c>
      <c r="K110" s="94">
        <f t="shared" si="26"/>
        <v>1582883.22</v>
      </c>
      <c r="L110" s="90">
        <v>268726</v>
      </c>
      <c r="M110" s="91">
        <f t="shared" si="23"/>
        <v>5.8903240475428502</v>
      </c>
    </row>
    <row r="111" spans="1:15" ht="14.45" hidden="1" customHeight="1" x14ac:dyDescent="0.25">
      <c r="A111" s="88" t="s">
        <v>71</v>
      </c>
      <c r="B111" s="89">
        <v>3962.1</v>
      </c>
      <c r="C111" s="89">
        <v>53583.74</v>
      </c>
      <c r="D111" s="89">
        <v>225087</v>
      </c>
      <c r="E111" s="89">
        <v>455970.9</v>
      </c>
      <c r="F111" s="89">
        <v>478581.61</v>
      </c>
      <c r="G111" s="89">
        <v>397877.9</v>
      </c>
      <c r="H111" s="89">
        <v>208127.97</v>
      </c>
      <c r="I111" s="89">
        <v>93225.17</v>
      </c>
      <c r="J111" s="89">
        <v>32189.9</v>
      </c>
      <c r="K111" s="94">
        <f t="shared" si="26"/>
        <v>1948606.2899999998</v>
      </c>
      <c r="L111" s="90">
        <v>379772</v>
      </c>
      <c r="M111" s="91">
        <f t="shared" si="23"/>
        <v>5.1309898834037257</v>
      </c>
    </row>
    <row r="112" spans="1:15" ht="14.45" hidden="1" customHeight="1" x14ac:dyDescent="0.25">
      <c r="A112" s="88" t="s">
        <v>72</v>
      </c>
      <c r="B112" s="95">
        <v>1354.48</v>
      </c>
      <c r="C112" s="95">
        <v>25361.39</v>
      </c>
      <c r="D112" s="95">
        <v>136438.45000000001</v>
      </c>
      <c r="E112" s="95">
        <v>408538.2</v>
      </c>
      <c r="F112" s="95">
        <v>406640.94</v>
      </c>
      <c r="G112" s="95">
        <v>309924.25</v>
      </c>
      <c r="H112" s="95">
        <v>122063.41</v>
      </c>
      <c r="I112" s="95">
        <v>39348.85</v>
      </c>
      <c r="J112" s="95">
        <v>8892.2000000000007</v>
      </c>
      <c r="K112" s="95">
        <f t="shared" si="26"/>
        <v>1458562.17</v>
      </c>
      <c r="L112" s="96">
        <v>284723</v>
      </c>
      <c r="M112" s="91">
        <f t="shared" si="23"/>
        <v>5.1227409447076626</v>
      </c>
      <c r="O112" s="97"/>
    </row>
    <row r="113" spans="1:15" ht="14.45" hidden="1" customHeight="1" x14ac:dyDescent="0.25">
      <c r="A113" s="88" t="s">
        <v>73</v>
      </c>
      <c r="B113" s="95">
        <v>19173.46</v>
      </c>
      <c r="C113" s="95">
        <v>187361.36</v>
      </c>
      <c r="D113" s="95">
        <v>376119.44</v>
      </c>
      <c r="E113" s="95">
        <v>513210.64</v>
      </c>
      <c r="F113" s="95">
        <v>243594.44</v>
      </c>
      <c r="G113" s="95">
        <v>117363.61</v>
      </c>
      <c r="H113" s="95">
        <v>30932.9</v>
      </c>
      <c r="I113" s="95">
        <v>4788.6400000000003</v>
      </c>
      <c r="J113" s="95">
        <v>331.6</v>
      </c>
      <c r="K113" s="95">
        <f>SUM(B113:J113)</f>
        <v>1492876.0899999999</v>
      </c>
      <c r="L113" s="96">
        <v>378039</v>
      </c>
      <c r="M113" s="91">
        <f t="shared" si="23"/>
        <v>3.949000208973148</v>
      </c>
      <c r="O113" s="98"/>
    </row>
    <row r="114" spans="1:15" ht="14.45" hidden="1" customHeight="1" x14ac:dyDescent="0.25">
      <c r="A114" s="88" t="s">
        <v>74</v>
      </c>
      <c r="B114" s="89">
        <v>100074.52</v>
      </c>
      <c r="C114" s="89">
        <v>484272.75</v>
      </c>
      <c r="D114" s="89">
        <v>374701.36</v>
      </c>
      <c r="E114" s="89">
        <v>419962.65</v>
      </c>
      <c r="F114" s="89">
        <v>270947.13</v>
      </c>
      <c r="G114" s="89">
        <v>145800.41</v>
      </c>
      <c r="H114" s="89">
        <v>42317.06</v>
      </c>
      <c r="I114" s="89">
        <v>7411.87</v>
      </c>
      <c r="J114" s="89">
        <v>865.2</v>
      </c>
      <c r="K114" s="95">
        <f>SUM(B114:J114)</f>
        <v>1846352.9500000002</v>
      </c>
      <c r="L114" s="90">
        <v>540999</v>
      </c>
      <c r="M114" s="91">
        <f t="shared" si="23"/>
        <v>3.4128583416974898</v>
      </c>
    </row>
    <row r="115" spans="1:15" x14ac:dyDescent="0.25">
      <c r="A115" s="83" t="s">
        <v>115</v>
      </c>
      <c r="B115" s="99">
        <f>SUM(B102:B114)</f>
        <v>131283.32</v>
      </c>
      <c r="C115" s="99">
        <f t="shared" ref="C115:J115" si="27">SUM(C102:C114)</f>
        <v>925273.02</v>
      </c>
      <c r="D115" s="99">
        <f t="shared" si="27"/>
        <v>1956843.83</v>
      </c>
      <c r="E115" s="99">
        <f t="shared" si="27"/>
        <v>4849227.3100000005</v>
      </c>
      <c r="F115" s="99">
        <f t="shared" si="27"/>
        <v>4893999.6700000009</v>
      </c>
      <c r="G115" s="99">
        <f t="shared" si="27"/>
        <v>4270065.53</v>
      </c>
      <c r="H115" s="99">
        <f t="shared" si="27"/>
        <v>2736620.6300000004</v>
      </c>
      <c r="I115" s="99">
        <f t="shared" si="27"/>
        <v>1459600.7</v>
      </c>
      <c r="J115" s="99">
        <f t="shared" si="27"/>
        <v>768423.02999999991</v>
      </c>
      <c r="K115" s="99">
        <f>SUM(B115:J115)</f>
        <v>21991337.040000003</v>
      </c>
      <c r="L115" s="100">
        <f>SUM(L102:L114)</f>
        <v>4262159</v>
      </c>
      <c r="M115" s="93">
        <f>IFERROR((K115/L115),0)</f>
        <v>5.1596707302566616</v>
      </c>
    </row>
    <row r="116" spans="1:15" ht="14.45" hidden="1" customHeight="1" x14ac:dyDescent="0.25">
      <c r="A116" s="88" t="s">
        <v>75</v>
      </c>
      <c r="B116" s="89">
        <v>106334.34</v>
      </c>
      <c r="C116" s="89">
        <v>396991.74</v>
      </c>
      <c r="D116" s="89">
        <v>342264</v>
      </c>
      <c r="E116" s="89">
        <v>341879.65</v>
      </c>
      <c r="F116" s="89">
        <v>299702.56</v>
      </c>
      <c r="G116" s="89">
        <v>158681.51</v>
      </c>
      <c r="H116" s="89">
        <v>48516.28</v>
      </c>
      <c r="I116" s="89">
        <v>9021.11</v>
      </c>
      <c r="J116" s="89">
        <v>997.9</v>
      </c>
      <c r="K116" s="89">
        <f t="shared" ref="K116:K126" si="28">SUM(B116:J116)</f>
        <v>1704389.09</v>
      </c>
      <c r="L116" s="90">
        <v>486799</v>
      </c>
      <c r="M116" s="91">
        <f t="shared" ref="M116:M127" si="29">IFERROR((K116/L116),0)</f>
        <v>3.5012173196740339</v>
      </c>
    </row>
    <row r="117" spans="1:15" ht="14.45" hidden="1" customHeight="1" x14ac:dyDescent="0.25">
      <c r="A117" s="88" t="s">
        <v>76</v>
      </c>
      <c r="B117" s="89">
        <v>50658.01</v>
      </c>
      <c r="C117" s="89">
        <v>167880.61</v>
      </c>
      <c r="D117" s="89">
        <v>149530.37</v>
      </c>
      <c r="E117" s="89">
        <v>348427.08</v>
      </c>
      <c r="F117" s="89">
        <v>358968.85</v>
      </c>
      <c r="G117" s="89">
        <v>208802.25</v>
      </c>
      <c r="H117" s="89">
        <v>70098.73</v>
      </c>
      <c r="I117" s="89">
        <v>15932.31</v>
      </c>
      <c r="J117" s="89">
        <v>2218.8000000000002</v>
      </c>
      <c r="K117" s="89">
        <f t="shared" si="28"/>
        <v>1372517.01</v>
      </c>
      <c r="L117" s="90">
        <v>331128</v>
      </c>
      <c r="M117" s="91">
        <f t="shared" si="29"/>
        <v>4.1449741791693846</v>
      </c>
    </row>
    <row r="118" spans="1:15" ht="14.45" hidden="1" customHeight="1" x14ac:dyDescent="0.25">
      <c r="A118" s="88" t="s">
        <v>77</v>
      </c>
      <c r="B118" s="89">
        <v>1387.75</v>
      </c>
      <c r="C118" s="89">
        <v>30523.77</v>
      </c>
      <c r="D118" s="89">
        <v>161367.54</v>
      </c>
      <c r="E118" s="89">
        <v>469984.15</v>
      </c>
      <c r="F118" s="89">
        <v>452426.12</v>
      </c>
      <c r="G118" s="89">
        <v>240485.97</v>
      </c>
      <c r="H118" s="89">
        <v>68489.320000000007</v>
      </c>
      <c r="I118" s="89">
        <v>11620.33</v>
      </c>
      <c r="J118" s="89">
        <v>1214</v>
      </c>
      <c r="K118" s="89">
        <f t="shared" si="28"/>
        <v>1437498.9500000002</v>
      </c>
      <c r="L118" s="90">
        <v>294296</v>
      </c>
      <c r="M118" s="91">
        <f t="shared" si="29"/>
        <v>4.8845344483105455</v>
      </c>
    </row>
    <row r="119" spans="1:15" ht="14.45" hidden="1" customHeight="1" x14ac:dyDescent="0.25">
      <c r="A119" s="88" t="s">
        <v>78</v>
      </c>
      <c r="B119" s="89">
        <v>821.92</v>
      </c>
      <c r="C119" s="89">
        <v>18686.29</v>
      </c>
      <c r="D119" s="89">
        <v>101819.81</v>
      </c>
      <c r="E119" s="89">
        <v>387198.24</v>
      </c>
      <c r="F119" s="89">
        <v>431483.34</v>
      </c>
      <c r="G119" s="89">
        <v>247967.87</v>
      </c>
      <c r="H119" s="89">
        <v>78528.12</v>
      </c>
      <c r="I119" s="89">
        <v>14356.02</v>
      </c>
      <c r="J119" s="89">
        <v>1659.8</v>
      </c>
      <c r="K119" s="89">
        <f t="shared" si="28"/>
        <v>1282521.4100000004</v>
      </c>
      <c r="L119" s="90">
        <v>252797</v>
      </c>
      <c r="M119" s="91">
        <f t="shared" si="29"/>
        <v>5.0733252768031285</v>
      </c>
    </row>
    <row r="120" spans="1:15" ht="14.45" hidden="1" customHeight="1" x14ac:dyDescent="0.25">
      <c r="A120" s="88" t="s">
        <v>79</v>
      </c>
      <c r="B120" s="89">
        <v>1645.98</v>
      </c>
      <c r="C120" s="89">
        <v>23610.17</v>
      </c>
      <c r="D120" s="89">
        <v>127190.86</v>
      </c>
      <c r="E120" s="89">
        <v>412700.12</v>
      </c>
      <c r="F120" s="89">
        <v>423900.18</v>
      </c>
      <c r="G120" s="89">
        <v>244249.71</v>
      </c>
      <c r="H120" s="89">
        <v>87224.1</v>
      </c>
      <c r="I120" s="89">
        <v>25275.27</v>
      </c>
      <c r="J120" s="89">
        <v>6993.9</v>
      </c>
      <c r="K120" s="89">
        <f t="shared" si="28"/>
        <v>1352790.29</v>
      </c>
      <c r="L120" s="90">
        <v>269193</v>
      </c>
      <c r="M120" s="91">
        <f t="shared" si="29"/>
        <v>5.0253546340358035</v>
      </c>
    </row>
    <row r="121" spans="1:15" ht="14.45" hidden="1" customHeight="1" x14ac:dyDescent="0.25">
      <c r="A121" s="88" t="s">
        <v>80</v>
      </c>
      <c r="B121" s="89">
        <v>758.22</v>
      </c>
      <c r="C121" s="89">
        <v>22229.87</v>
      </c>
      <c r="D121" s="89">
        <v>147825.47</v>
      </c>
      <c r="E121" s="89">
        <v>416446.04</v>
      </c>
      <c r="F121" s="89">
        <v>391153.7</v>
      </c>
      <c r="G121" s="89">
        <v>199019.85</v>
      </c>
      <c r="H121" s="89">
        <v>56721.16</v>
      </c>
      <c r="I121" s="89">
        <v>10403.68</v>
      </c>
      <c r="J121" s="89">
        <v>1501</v>
      </c>
      <c r="K121" s="89">
        <f t="shared" si="28"/>
        <v>1246058.99</v>
      </c>
      <c r="L121" s="90">
        <v>256183</v>
      </c>
      <c r="M121" s="91">
        <f t="shared" si="29"/>
        <v>4.8639409718833804</v>
      </c>
    </row>
    <row r="122" spans="1:15" ht="14.45" hidden="1" customHeight="1" x14ac:dyDescent="0.25">
      <c r="A122" s="88" t="s">
        <v>81</v>
      </c>
      <c r="B122" s="89">
        <v>2853.9</v>
      </c>
      <c r="C122" s="89">
        <v>39400.78</v>
      </c>
      <c r="D122" s="89">
        <v>163152.60999999999</v>
      </c>
      <c r="E122" s="89">
        <v>304656.25</v>
      </c>
      <c r="F122" s="89">
        <v>314452.17</v>
      </c>
      <c r="G122" s="89">
        <v>168750.37</v>
      </c>
      <c r="H122" s="89">
        <v>43312.22</v>
      </c>
      <c r="I122" s="89">
        <v>5674.39</v>
      </c>
      <c r="J122" s="89">
        <v>538.79999999999995</v>
      </c>
      <c r="K122" s="89">
        <f t="shared" si="28"/>
        <v>1042791.49</v>
      </c>
      <c r="L122" s="90">
        <v>221274</v>
      </c>
      <c r="M122" s="91">
        <f t="shared" si="29"/>
        <v>4.7126706707520993</v>
      </c>
    </row>
    <row r="123" spans="1:15" ht="14.45" hidden="1" customHeight="1" x14ac:dyDescent="0.25">
      <c r="A123" s="88" t="s">
        <v>82</v>
      </c>
      <c r="B123" s="89">
        <v>987.13</v>
      </c>
      <c r="C123" s="89">
        <v>21144.48</v>
      </c>
      <c r="D123" s="89">
        <v>130853.77</v>
      </c>
      <c r="E123" s="89">
        <v>314792.51</v>
      </c>
      <c r="F123" s="89">
        <v>225851.34</v>
      </c>
      <c r="G123" s="89">
        <v>86444.05</v>
      </c>
      <c r="H123" s="89">
        <v>21129.96</v>
      </c>
      <c r="I123" s="89">
        <v>3819.72</v>
      </c>
      <c r="J123" s="89">
        <v>834.2</v>
      </c>
      <c r="K123" s="89">
        <f t="shared" si="28"/>
        <v>805857.15999999992</v>
      </c>
      <c r="L123" s="90">
        <v>175249</v>
      </c>
      <c r="M123" s="91">
        <f t="shared" si="29"/>
        <v>4.5983552545235629</v>
      </c>
    </row>
    <row r="124" spans="1:15" ht="14.45" hidden="1" customHeight="1" x14ac:dyDescent="0.25">
      <c r="A124" s="88" t="s">
        <v>83</v>
      </c>
      <c r="B124" s="89">
        <v>2464.16</v>
      </c>
      <c r="C124" s="89">
        <v>49356.69</v>
      </c>
      <c r="D124" s="89">
        <v>217024.63</v>
      </c>
      <c r="E124" s="89">
        <v>446915.28</v>
      </c>
      <c r="F124" s="89">
        <v>278564.93</v>
      </c>
      <c r="G124" s="89">
        <v>96383.14</v>
      </c>
      <c r="H124" s="89">
        <v>20776.21</v>
      </c>
      <c r="I124" s="89">
        <v>3189</v>
      </c>
      <c r="J124" s="89">
        <v>571.4</v>
      </c>
      <c r="K124" s="89">
        <f t="shared" si="28"/>
        <v>1115245.4399999997</v>
      </c>
      <c r="L124" s="90">
        <v>252795</v>
      </c>
      <c r="M124" s="91">
        <f t="shared" si="29"/>
        <v>4.4116594078205651</v>
      </c>
    </row>
    <row r="125" spans="1:15" ht="14.45" hidden="1" customHeight="1" x14ac:dyDescent="0.25">
      <c r="A125" s="88" t="s">
        <v>84</v>
      </c>
      <c r="B125" s="89">
        <v>24474.62</v>
      </c>
      <c r="C125" s="89">
        <v>149791.96</v>
      </c>
      <c r="D125" s="89">
        <v>244057.73</v>
      </c>
      <c r="E125" s="89">
        <v>466701.96</v>
      </c>
      <c r="F125" s="89">
        <v>356623.4</v>
      </c>
      <c r="G125" s="89">
        <v>184481.1</v>
      </c>
      <c r="H125" s="89">
        <v>80537.850000000006</v>
      </c>
      <c r="I125" s="89">
        <v>23655.1</v>
      </c>
      <c r="J125" s="89">
        <v>5050.5</v>
      </c>
      <c r="K125" s="89">
        <f t="shared" si="28"/>
        <v>1535374.2200000002</v>
      </c>
      <c r="L125" s="90">
        <v>358028</v>
      </c>
      <c r="M125" s="91">
        <f t="shared" si="29"/>
        <v>4.28841939736557</v>
      </c>
    </row>
    <row r="126" spans="1:15" ht="14.45" hidden="1" customHeight="1" x14ac:dyDescent="0.25">
      <c r="A126" s="88" t="s">
        <v>85</v>
      </c>
      <c r="B126" s="89">
        <v>97427.59</v>
      </c>
      <c r="C126" s="89">
        <v>128966.99</v>
      </c>
      <c r="D126" s="89">
        <v>209119.08</v>
      </c>
      <c r="E126" s="89">
        <v>457315.77</v>
      </c>
      <c r="F126" s="89">
        <v>333081.93</v>
      </c>
      <c r="G126" s="89">
        <v>178975.64</v>
      </c>
      <c r="H126" s="89">
        <v>75824.899999999994</v>
      </c>
      <c r="I126" s="89">
        <v>19385.8</v>
      </c>
      <c r="J126" s="89">
        <v>3924.8</v>
      </c>
      <c r="K126" s="89">
        <f t="shared" si="28"/>
        <v>1504022.5</v>
      </c>
      <c r="L126" s="90">
        <v>383374</v>
      </c>
      <c r="M126" s="91">
        <f t="shared" si="29"/>
        <v>3.9231207645797577</v>
      </c>
    </row>
    <row r="127" spans="1:15" ht="14.45" hidden="1" customHeight="1" x14ac:dyDescent="0.25">
      <c r="A127" s="88" t="s">
        <v>56</v>
      </c>
      <c r="B127" s="95">
        <v>1608.95</v>
      </c>
      <c r="C127" s="95">
        <v>43526.47</v>
      </c>
      <c r="D127" s="95">
        <v>168668.49</v>
      </c>
      <c r="E127" s="95">
        <v>434919.24</v>
      </c>
      <c r="F127" s="95">
        <v>328413.23</v>
      </c>
      <c r="G127" s="95">
        <v>187147.87</v>
      </c>
      <c r="H127" s="95">
        <v>75068.259999999995</v>
      </c>
      <c r="I127" s="95">
        <v>15863.38</v>
      </c>
      <c r="J127" s="95">
        <v>2433.8000000000002</v>
      </c>
      <c r="K127" s="95">
        <f>SUM(B127:J127)</f>
        <v>1257649.69</v>
      </c>
      <c r="L127" s="96">
        <v>266768</v>
      </c>
      <c r="M127" s="91">
        <f t="shared" si="29"/>
        <v>4.7143948674503688</v>
      </c>
      <c r="O127" s="97"/>
    </row>
    <row r="128" spans="1:15" ht="14.45" hidden="1" customHeight="1" x14ac:dyDescent="0.25">
      <c r="A128" s="88" t="s">
        <v>114</v>
      </c>
      <c r="B128" s="95">
        <v>784.66</v>
      </c>
      <c r="C128" s="95">
        <v>4969.38</v>
      </c>
      <c r="D128" s="95">
        <v>47881.24</v>
      </c>
      <c r="E128" s="95">
        <v>153547.04999999999</v>
      </c>
      <c r="F128" s="95">
        <v>240693.1</v>
      </c>
      <c r="G128" s="95">
        <v>192551.98</v>
      </c>
      <c r="H128" s="95">
        <v>78730.53</v>
      </c>
      <c r="I128" s="95">
        <v>14937.16</v>
      </c>
      <c r="J128" s="95">
        <v>1802.3</v>
      </c>
      <c r="K128" s="95">
        <f>SUM(B128:J128)</f>
        <v>735897.40000000014</v>
      </c>
      <c r="L128" s="96">
        <v>136026</v>
      </c>
      <c r="M128" s="91">
        <f>IFERROR((K128/L128),0)</f>
        <v>5.4099760339935026</v>
      </c>
      <c r="O128" s="98"/>
    </row>
    <row r="129" spans="1:13" x14ac:dyDescent="0.25">
      <c r="A129" s="83" t="s">
        <v>113</v>
      </c>
      <c r="B129" s="99">
        <f>SUM(B116:B128)</f>
        <v>292207.23</v>
      </c>
      <c r="C129" s="99">
        <f t="shared" ref="C129:K129" si="30">SUM(C116:C128)</f>
        <v>1097079.2</v>
      </c>
      <c r="D129" s="99">
        <f t="shared" si="30"/>
        <v>2210755.6000000006</v>
      </c>
      <c r="E129" s="99">
        <f t="shared" si="30"/>
        <v>4955483.3400000008</v>
      </c>
      <c r="F129" s="99">
        <f t="shared" si="30"/>
        <v>4435314.8499999996</v>
      </c>
      <c r="G129" s="99">
        <f t="shared" si="30"/>
        <v>2393941.3100000005</v>
      </c>
      <c r="H129" s="99">
        <f t="shared" si="30"/>
        <v>804957.64000000013</v>
      </c>
      <c r="I129" s="99">
        <f t="shared" si="30"/>
        <v>173133.27</v>
      </c>
      <c r="J129" s="99">
        <f t="shared" si="30"/>
        <v>29741.200000000001</v>
      </c>
      <c r="K129" s="99">
        <f t="shared" si="30"/>
        <v>16392613.640000001</v>
      </c>
      <c r="L129" s="100">
        <f>SUM(L116:L128)</f>
        <v>3683910</v>
      </c>
      <c r="M129" s="93">
        <f>IFERROR((K129/L129),0)</f>
        <v>4.449786677741856</v>
      </c>
    </row>
    <row r="130" spans="1:13" ht="15.75" thickBot="1" x14ac:dyDescent="0.3">
      <c r="A130" s="101" t="s">
        <v>112</v>
      </c>
      <c r="B130" s="102">
        <f>B115+B129+B100+B85</f>
        <v>493047.27</v>
      </c>
      <c r="C130" s="102">
        <f t="shared" ref="C130:L130" si="31">C115+C129+C100+C85</f>
        <v>2564814.61</v>
      </c>
      <c r="D130" s="102">
        <f t="shared" si="31"/>
        <v>8470677.3100000005</v>
      </c>
      <c r="E130" s="102">
        <f t="shared" si="31"/>
        <v>19327314.75</v>
      </c>
      <c r="F130" s="102">
        <f t="shared" si="31"/>
        <v>19308336.620000001</v>
      </c>
      <c r="G130" s="102">
        <f t="shared" si="31"/>
        <v>12063027.620000001</v>
      </c>
      <c r="H130" s="102">
        <f t="shared" si="31"/>
        <v>5625754.7100000009</v>
      </c>
      <c r="I130" s="102">
        <f t="shared" si="31"/>
        <v>2301496.8199999998</v>
      </c>
      <c r="J130" s="102">
        <f t="shared" si="31"/>
        <v>1017439.1199999998</v>
      </c>
      <c r="K130" s="102">
        <f t="shared" si="31"/>
        <v>71171908.830000013</v>
      </c>
      <c r="L130" s="190">
        <f t="shared" si="31"/>
        <v>14555253</v>
      </c>
      <c r="M130" s="103">
        <f>IFERROR((K130/L130),0)</f>
        <v>4.889774765852577</v>
      </c>
    </row>
    <row r="131" spans="1:13" ht="15.75" thickBot="1" x14ac:dyDescent="0.3">
      <c r="A131" s="76"/>
      <c r="B131" s="77"/>
      <c r="C131" s="77"/>
      <c r="D131" s="77"/>
      <c r="E131" s="77"/>
      <c r="F131" s="77"/>
      <c r="G131" s="77"/>
      <c r="H131" s="77"/>
      <c r="I131" s="77"/>
      <c r="J131" s="77"/>
      <c r="K131" s="77"/>
      <c r="L131" s="77"/>
      <c r="M131" s="77"/>
    </row>
    <row r="132" spans="1:13" ht="15.75" thickBot="1" x14ac:dyDescent="0.3">
      <c r="A132" s="215" t="s">
        <v>111</v>
      </c>
      <c r="B132" s="216"/>
      <c r="C132" s="216"/>
      <c r="D132" s="216"/>
      <c r="E132" s="216"/>
      <c r="F132" s="216"/>
      <c r="G132" s="216"/>
      <c r="H132" s="216"/>
      <c r="I132" s="216"/>
      <c r="J132" s="216"/>
      <c r="K132" s="216"/>
      <c r="L132" s="216"/>
      <c r="M132" s="217"/>
    </row>
    <row r="133" spans="1:13" x14ac:dyDescent="0.25">
      <c r="A133" s="78" t="s">
        <v>14</v>
      </c>
      <c r="B133" s="79" t="s">
        <v>29</v>
      </c>
      <c r="C133" s="80" t="s">
        <v>30</v>
      </c>
      <c r="D133" s="80" t="s">
        <v>31</v>
      </c>
      <c r="E133" s="80" t="s">
        <v>32</v>
      </c>
      <c r="F133" s="80" t="s">
        <v>33</v>
      </c>
      <c r="G133" s="80" t="s">
        <v>34</v>
      </c>
      <c r="H133" s="80" t="s">
        <v>35</v>
      </c>
      <c r="I133" s="80" t="s">
        <v>36</v>
      </c>
      <c r="J133" s="80" t="s">
        <v>37</v>
      </c>
      <c r="K133" s="81" t="s">
        <v>38</v>
      </c>
      <c r="L133" s="80" t="s">
        <v>25</v>
      </c>
      <c r="M133" s="82" t="s">
        <v>39</v>
      </c>
    </row>
    <row r="134" spans="1:13" ht="14.45" hidden="1" customHeight="1" x14ac:dyDescent="0.25">
      <c r="A134" s="83" t="s">
        <v>53</v>
      </c>
      <c r="B134" s="84">
        <f>B190+B176+B162+B148</f>
        <v>81497.72</v>
      </c>
      <c r="C134" s="84">
        <f t="shared" ref="C134:L134" si="32">C190+C176+C162+C148</f>
        <v>1207704.49</v>
      </c>
      <c r="D134" s="84">
        <f t="shared" si="32"/>
        <v>6700414.8399999999</v>
      </c>
      <c r="E134" s="84">
        <f t="shared" si="32"/>
        <v>18709544.669999998</v>
      </c>
      <c r="F134" s="84">
        <f t="shared" si="32"/>
        <v>20080412.340000004</v>
      </c>
      <c r="G134" s="84">
        <f t="shared" si="32"/>
        <v>13442102.239999998</v>
      </c>
      <c r="H134" s="84">
        <f t="shared" si="32"/>
        <v>5678018.8399999999</v>
      </c>
      <c r="I134" s="84">
        <f t="shared" si="32"/>
        <v>1868959.0100000002</v>
      </c>
      <c r="J134" s="84">
        <f t="shared" si="32"/>
        <v>502405.66999999993</v>
      </c>
      <c r="K134" s="84">
        <f t="shared" si="32"/>
        <v>68271059.819999993</v>
      </c>
      <c r="L134" s="92">
        <f t="shared" si="32"/>
        <v>13364616</v>
      </c>
      <c r="M134" s="104">
        <f t="shared" ref="M134:M189" si="33">IFERROR((K134/L134),0)</f>
        <v>5.1083442891288451</v>
      </c>
    </row>
    <row r="135" spans="1:13" ht="14.45" hidden="1" customHeight="1" x14ac:dyDescent="0.25">
      <c r="A135" s="88" t="s">
        <v>86</v>
      </c>
      <c r="B135" s="89">
        <v>893.69</v>
      </c>
      <c r="C135" s="89">
        <v>15341.07</v>
      </c>
      <c r="D135" s="89">
        <v>83927.47</v>
      </c>
      <c r="E135" s="89">
        <v>193212.06</v>
      </c>
      <c r="F135" s="89">
        <v>121996.01</v>
      </c>
      <c r="G135" s="89">
        <v>52697.88</v>
      </c>
      <c r="H135" s="89">
        <v>22808.78</v>
      </c>
      <c r="I135" s="89">
        <v>6047.48</v>
      </c>
      <c r="J135" s="89">
        <v>1134.5</v>
      </c>
      <c r="K135" s="95">
        <f t="shared" ref="K135:K160" si="34">SUM(B135:J135)</f>
        <v>498058.93999999994</v>
      </c>
      <c r="L135" s="90">
        <v>108793</v>
      </c>
      <c r="M135" s="105">
        <f t="shared" si="33"/>
        <v>4.5780421534473721</v>
      </c>
    </row>
    <row r="136" spans="1:13" ht="14.45" hidden="1" customHeight="1" x14ac:dyDescent="0.25">
      <c r="A136" s="88" t="s">
        <v>87</v>
      </c>
      <c r="B136" s="89">
        <v>1170.75</v>
      </c>
      <c r="C136" s="89">
        <v>18731.599999999999</v>
      </c>
      <c r="D136" s="89">
        <v>145757.98000000001</v>
      </c>
      <c r="E136" s="89">
        <v>305087.39</v>
      </c>
      <c r="F136" s="89">
        <v>212625.12</v>
      </c>
      <c r="G136" s="89">
        <v>163011.94</v>
      </c>
      <c r="H136" s="89">
        <v>97375.43</v>
      </c>
      <c r="I136" s="89">
        <v>35401.550000000003</v>
      </c>
      <c r="J136" s="89">
        <v>10601.7</v>
      </c>
      <c r="K136" s="95">
        <f t="shared" si="34"/>
        <v>989763.46</v>
      </c>
      <c r="L136" s="90">
        <v>200564</v>
      </c>
      <c r="M136" s="105">
        <f t="shared" si="33"/>
        <v>4.9349008795197538</v>
      </c>
    </row>
    <row r="137" spans="1:13" ht="14.45" hidden="1" customHeight="1" x14ac:dyDescent="0.25">
      <c r="A137" s="88" t="s">
        <v>88</v>
      </c>
      <c r="B137" s="89">
        <v>2942.85</v>
      </c>
      <c r="C137" s="89">
        <v>50396.5</v>
      </c>
      <c r="D137" s="89">
        <v>330123.03000000003</v>
      </c>
      <c r="E137" s="89">
        <v>646906.71</v>
      </c>
      <c r="F137" s="89">
        <v>427334.98</v>
      </c>
      <c r="G137" s="89">
        <v>229936.53</v>
      </c>
      <c r="H137" s="89">
        <v>106201.18</v>
      </c>
      <c r="I137" s="89">
        <v>31307.25</v>
      </c>
      <c r="J137" s="89">
        <v>6577.6</v>
      </c>
      <c r="K137" s="95">
        <f t="shared" si="34"/>
        <v>1831726.63</v>
      </c>
      <c r="L137" s="90">
        <v>392088</v>
      </c>
      <c r="M137" s="105">
        <f t="shared" si="33"/>
        <v>4.67172326110465</v>
      </c>
    </row>
    <row r="138" spans="1:13" ht="14.45" hidden="1" customHeight="1" x14ac:dyDescent="0.25">
      <c r="A138" s="88" t="s">
        <v>89</v>
      </c>
      <c r="B138" s="89">
        <v>1759.02</v>
      </c>
      <c r="C138" s="89">
        <v>32884.71</v>
      </c>
      <c r="D138" s="89">
        <v>278066.17</v>
      </c>
      <c r="E138" s="89">
        <v>487410.67</v>
      </c>
      <c r="F138" s="89">
        <v>480046.05</v>
      </c>
      <c r="G138" s="89">
        <v>318592.38</v>
      </c>
      <c r="H138" s="89">
        <v>113613.15</v>
      </c>
      <c r="I138" s="89">
        <v>20806.080000000002</v>
      </c>
      <c r="J138" s="89">
        <v>2132.9</v>
      </c>
      <c r="K138" s="95">
        <f t="shared" si="34"/>
        <v>1735311.13</v>
      </c>
      <c r="L138" s="90">
        <v>353863</v>
      </c>
      <c r="M138" s="105">
        <f t="shared" si="33"/>
        <v>4.903906681399298</v>
      </c>
    </row>
    <row r="139" spans="1:13" ht="14.45" hidden="1" customHeight="1" x14ac:dyDescent="0.25">
      <c r="A139" s="88" t="s">
        <v>90</v>
      </c>
      <c r="B139" s="89">
        <v>1529.95</v>
      </c>
      <c r="C139" s="89">
        <v>29855.79</v>
      </c>
      <c r="D139" s="89">
        <v>285744.05</v>
      </c>
      <c r="E139" s="89">
        <v>524575.39</v>
      </c>
      <c r="F139" s="89">
        <v>387586.4</v>
      </c>
      <c r="G139" s="89">
        <v>258380.37</v>
      </c>
      <c r="H139" s="89">
        <v>143683.07999999999</v>
      </c>
      <c r="I139" s="89">
        <v>44603.519999999997</v>
      </c>
      <c r="J139" s="89">
        <v>9180.5</v>
      </c>
      <c r="K139" s="95">
        <f t="shared" si="34"/>
        <v>1685139.0500000003</v>
      </c>
      <c r="L139" s="90">
        <v>345139</v>
      </c>
      <c r="M139" s="105">
        <f t="shared" si="33"/>
        <v>4.8824938647907086</v>
      </c>
    </row>
    <row r="140" spans="1:13" ht="14.45" hidden="1" customHeight="1" x14ac:dyDescent="0.25">
      <c r="A140" s="88" t="s">
        <v>91</v>
      </c>
      <c r="B140" s="89">
        <v>1662.09</v>
      </c>
      <c r="C140" s="89">
        <v>21530.84</v>
      </c>
      <c r="D140" s="89">
        <v>184687.96</v>
      </c>
      <c r="E140" s="89">
        <v>380330.69</v>
      </c>
      <c r="F140" s="89">
        <v>441616.69</v>
      </c>
      <c r="G140" s="89">
        <v>322768.98</v>
      </c>
      <c r="H140" s="89">
        <v>143538.47</v>
      </c>
      <c r="I140" s="89">
        <v>39454.03</v>
      </c>
      <c r="J140" s="89">
        <v>10626.8</v>
      </c>
      <c r="K140" s="95">
        <f t="shared" si="34"/>
        <v>1546216.55</v>
      </c>
      <c r="L140" s="90">
        <v>300993</v>
      </c>
      <c r="M140" s="105">
        <f t="shared" si="33"/>
        <v>5.1370515261152256</v>
      </c>
    </row>
    <row r="141" spans="1:13" hidden="1" x14ac:dyDescent="0.25">
      <c r="A141" s="88" t="s">
        <v>92</v>
      </c>
      <c r="B141" s="89">
        <v>5681.54</v>
      </c>
      <c r="C141" s="89">
        <v>39140.949999999997</v>
      </c>
      <c r="D141" s="89">
        <v>220706</v>
      </c>
      <c r="E141" s="89">
        <v>429359.88</v>
      </c>
      <c r="F141" s="89">
        <v>469387.09</v>
      </c>
      <c r="G141" s="89">
        <v>306427.96000000002</v>
      </c>
      <c r="H141" s="89">
        <v>120163.13</v>
      </c>
      <c r="I141" s="89">
        <v>35796.74</v>
      </c>
      <c r="J141" s="89">
        <v>11676.6</v>
      </c>
      <c r="K141" s="95">
        <f t="shared" si="34"/>
        <v>1638339.89</v>
      </c>
      <c r="L141" s="90">
        <v>332949</v>
      </c>
      <c r="M141" s="105">
        <f t="shared" si="33"/>
        <v>4.9206932292933754</v>
      </c>
    </row>
    <row r="142" spans="1:13" hidden="1" x14ac:dyDescent="0.25">
      <c r="A142" s="88" t="s">
        <v>93</v>
      </c>
      <c r="B142" s="89">
        <v>1361.37</v>
      </c>
      <c r="C142" s="89">
        <v>19767.61</v>
      </c>
      <c r="D142" s="89">
        <v>72754.12</v>
      </c>
      <c r="E142" s="89">
        <v>234710.65</v>
      </c>
      <c r="F142" s="89">
        <v>356938.16</v>
      </c>
      <c r="G142" s="89">
        <v>377879</v>
      </c>
      <c r="H142" s="89">
        <v>205572.88</v>
      </c>
      <c r="I142" s="89">
        <v>78807.33</v>
      </c>
      <c r="J142" s="89">
        <v>32920.6</v>
      </c>
      <c r="K142" s="95">
        <f t="shared" si="34"/>
        <v>1380711.7200000002</v>
      </c>
      <c r="L142" s="90">
        <v>245597</v>
      </c>
      <c r="M142" s="105">
        <f t="shared" si="33"/>
        <v>5.621859061796358</v>
      </c>
    </row>
    <row r="143" spans="1:13" hidden="1" x14ac:dyDescent="0.25">
      <c r="A143" s="88" t="s">
        <v>94</v>
      </c>
      <c r="B143" s="89">
        <v>1357.56</v>
      </c>
      <c r="C143" s="89">
        <v>14474.69</v>
      </c>
      <c r="D143" s="89">
        <v>66462</v>
      </c>
      <c r="E143" s="89">
        <v>260584.77</v>
      </c>
      <c r="F143" s="89">
        <v>434042.05</v>
      </c>
      <c r="G143" s="89">
        <v>396495.28</v>
      </c>
      <c r="H143" s="89">
        <v>184727.72</v>
      </c>
      <c r="I143" s="89">
        <v>59963.67</v>
      </c>
      <c r="J143" s="89">
        <v>19727.7</v>
      </c>
      <c r="K143" s="95">
        <f t="shared" si="34"/>
        <v>1437835.44</v>
      </c>
      <c r="L143" s="90">
        <v>257542</v>
      </c>
      <c r="M143" s="105">
        <f t="shared" si="33"/>
        <v>5.5829163398591293</v>
      </c>
    </row>
    <row r="144" spans="1:13" hidden="1" x14ac:dyDescent="0.25">
      <c r="A144" s="88" t="s">
        <v>95</v>
      </c>
      <c r="B144" s="89">
        <v>955.91</v>
      </c>
      <c r="C144" s="89">
        <v>11024.7</v>
      </c>
      <c r="D144" s="89">
        <v>59011.76</v>
      </c>
      <c r="E144" s="89">
        <v>344587.52000000002</v>
      </c>
      <c r="F144" s="89">
        <v>568119.89</v>
      </c>
      <c r="G144" s="89">
        <v>502582.86</v>
      </c>
      <c r="H144" s="89">
        <v>212767.43</v>
      </c>
      <c r="I144" s="89">
        <v>68921.679999999993</v>
      </c>
      <c r="J144" s="89">
        <v>15552.1</v>
      </c>
      <c r="K144" s="95">
        <f t="shared" si="34"/>
        <v>1783523.85</v>
      </c>
      <c r="L144" s="90">
        <v>315986</v>
      </c>
      <c r="M144" s="105">
        <f t="shared" si="33"/>
        <v>5.6443128809504222</v>
      </c>
    </row>
    <row r="145" spans="1:13" hidden="1" x14ac:dyDescent="0.25">
      <c r="A145" s="88" t="s">
        <v>96</v>
      </c>
      <c r="B145" s="89">
        <v>848.34</v>
      </c>
      <c r="C145" s="89">
        <v>9503.3700000000008</v>
      </c>
      <c r="D145" s="89">
        <v>58765.25</v>
      </c>
      <c r="E145" s="89">
        <v>318158.11</v>
      </c>
      <c r="F145" s="89">
        <v>592881.71</v>
      </c>
      <c r="G145" s="89">
        <v>551929.02</v>
      </c>
      <c r="H145" s="89">
        <v>222507.08</v>
      </c>
      <c r="I145" s="89">
        <v>71664.86</v>
      </c>
      <c r="J145" s="89">
        <v>13561.4</v>
      </c>
      <c r="K145" s="95">
        <f t="shared" si="34"/>
        <v>1839819.1400000001</v>
      </c>
      <c r="L145" s="90">
        <v>322897</v>
      </c>
      <c r="M145" s="105">
        <f t="shared" si="33"/>
        <v>5.6978514510819247</v>
      </c>
    </row>
    <row r="146" spans="1:13" hidden="1" x14ac:dyDescent="0.25">
      <c r="A146" s="88" t="s">
        <v>97</v>
      </c>
      <c r="B146" s="89">
        <v>2153.0300000000002</v>
      </c>
      <c r="C146" s="89">
        <v>24922.75</v>
      </c>
      <c r="D146" s="89">
        <v>160154.06</v>
      </c>
      <c r="E146" s="89">
        <v>415033.66</v>
      </c>
      <c r="F146" s="89">
        <v>652774.14</v>
      </c>
      <c r="G146" s="89">
        <v>516476.29</v>
      </c>
      <c r="H146" s="89">
        <v>187942.05</v>
      </c>
      <c r="I146" s="89">
        <v>45134.13</v>
      </c>
      <c r="J146" s="89">
        <v>7203.2</v>
      </c>
      <c r="K146" s="95">
        <f t="shared" si="34"/>
        <v>2011793.31</v>
      </c>
      <c r="L146" s="90">
        <v>372978</v>
      </c>
      <c r="M146" s="105">
        <f t="shared" si="33"/>
        <v>5.3938658848511176</v>
      </c>
    </row>
    <row r="147" spans="1:13" hidden="1" x14ac:dyDescent="0.25">
      <c r="A147" s="88" t="s">
        <v>98</v>
      </c>
      <c r="B147" s="89">
        <v>749.57</v>
      </c>
      <c r="C147" s="89">
        <v>13493.91</v>
      </c>
      <c r="D147" s="89">
        <v>73566.600000000006</v>
      </c>
      <c r="E147" s="89">
        <v>413686.84</v>
      </c>
      <c r="F147" s="89">
        <v>624793.86</v>
      </c>
      <c r="G147" s="89">
        <v>384862.69</v>
      </c>
      <c r="H147" s="89">
        <v>118656.82</v>
      </c>
      <c r="I147" s="89">
        <v>23676.79</v>
      </c>
      <c r="J147" s="89">
        <v>2921.3</v>
      </c>
      <c r="K147" s="95">
        <f t="shared" si="34"/>
        <v>1656408.3800000001</v>
      </c>
      <c r="L147" s="90">
        <v>310980</v>
      </c>
      <c r="M147" s="105">
        <f t="shared" si="33"/>
        <v>5.3264144961090754</v>
      </c>
    </row>
    <row r="148" spans="1:13" x14ac:dyDescent="0.25">
      <c r="A148" s="83" t="s">
        <v>109</v>
      </c>
      <c r="B148" s="89">
        <f>SUM(B135:B147)</f>
        <v>23065.67</v>
      </c>
      <c r="C148" s="89">
        <f t="shared" ref="C148:L148" si="35">SUM(C135:C147)</f>
        <v>301068.49</v>
      </c>
      <c r="D148" s="89">
        <f t="shared" si="35"/>
        <v>2019726.45</v>
      </c>
      <c r="E148" s="89">
        <f t="shared" si="35"/>
        <v>4953644.3399999989</v>
      </c>
      <c r="F148" s="89">
        <f t="shared" si="35"/>
        <v>5770142.1500000004</v>
      </c>
      <c r="G148" s="89">
        <f t="shared" si="35"/>
        <v>4382041.1800000006</v>
      </c>
      <c r="H148" s="89">
        <f t="shared" si="35"/>
        <v>1879557.2000000002</v>
      </c>
      <c r="I148" s="89">
        <f t="shared" si="35"/>
        <v>561585.11</v>
      </c>
      <c r="J148" s="89">
        <f t="shared" si="35"/>
        <v>143816.9</v>
      </c>
      <c r="K148" s="95">
        <f t="shared" si="34"/>
        <v>20034647.489999998</v>
      </c>
      <c r="L148" s="90">
        <f t="shared" si="35"/>
        <v>3860369</v>
      </c>
      <c r="M148" s="105">
        <f t="shared" si="33"/>
        <v>5.189827057983317</v>
      </c>
    </row>
    <row r="149" spans="1:13" hidden="1" x14ac:dyDescent="0.25">
      <c r="A149" s="88" t="s">
        <v>99</v>
      </c>
      <c r="B149" s="89">
        <v>545.26</v>
      </c>
      <c r="C149" s="89">
        <v>10910.57</v>
      </c>
      <c r="D149" s="89">
        <v>67595.14</v>
      </c>
      <c r="E149" s="89">
        <v>396109.89</v>
      </c>
      <c r="F149" s="89">
        <v>671525.2</v>
      </c>
      <c r="G149" s="89">
        <v>441950.18</v>
      </c>
      <c r="H149" s="89">
        <v>138206.54999999999</v>
      </c>
      <c r="I149" s="89">
        <v>27912.43</v>
      </c>
      <c r="J149" s="89">
        <v>3317</v>
      </c>
      <c r="K149" s="95">
        <f t="shared" si="34"/>
        <v>1758072.22</v>
      </c>
      <c r="L149" s="90">
        <v>323680</v>
      </c>
      <c r="M149" s="105">
        <f t="shared" si="33"/>
        <v>5.4315132847256553</v>
      </c>
    </row>
    <row r="150" spans="1:13" hidden="1" x14ac:dyDescent="0.25">
      <c r="A150" s="88" t="s">
        <v>100</v>
      </c>
      <c r="B150" s="89">
        <v>527.63</v>
      </c>
      <c r="C150" s="89">
        <v>12134.63</v>
      </c>
      <c r="D150" s="89">
        <v>86048.639999999999</v>
      </c>
      <c r="E150" s="89">
        <v>421191.03</v>
      </c>
      <c r="F150" s="89">
        <v>641237.71</v>
      </c>
      <c r="G150" s="89">
        <v>442687.03</v>
      </c>
      <c r="H150" s="89">
        <v>145071.54</v>
      </c>
      <c r="I150" s="89">
        <v>36104.51</v>
      </c>
      <c r="J150" s="89">
        <v>4434.8</v>
      </c>
      <c r="K150" s="95">
        <f t="shared" si="34"/>
        <v>1789437.5200000003</v>
      </c>
      <c r="L150" s="90">
        <v>331573</v>
      </c>
      <c r="M150" s="105">
        <f t="shared" si="33"/>
        <v>5.3968131301402718</v>
      </c>
    </row>
    <row r="151" spans="1:13" hidden="1" x14ac:dyDescent="0.25">
      <c r="A151" s="88" t="s">
        <v>101</v>
      </c>
      <c r="B151" s="89">
        <v>682.96</v>
      </c>
      <c r="C151" s="89">
        <v>13668.63</v>
      </c>
      <c r="D151" s="89">
        <v>97937.279999999999</v>
      </c>
      <c r="E151" s="89">
        <v>438944.24</v>
      </c>
      <c r="F151" s="89">
        <v>606982.43000000005</v>
      </c>
      <c r="G151" s="89">
        <v>382149.65</v>
      </c>
      <c r="H151" s="89">
        <v>122290.64</v>
      </c>
      <c r="I151" s="89">
        <v>28213.88</v>
      </c>
      <c r="J151" s="89">
        <v>4058.8</v>
      </c>
      <c r="K151" s="95">
        <f t="shared" si="34"/>
        <v>1694928.5099999998</v>
      </c>
      <c r="L151" s="90">
        <v>320536</v>
      </c>
      <c r="M151" s="105">
        <f t="shared" si="33"/>
        <v>5.2877945378990185</v>
      </c>
    </row>
    <row r="152" spans="1:13" hidden="1" x14ac:dyDescent="0.25">
      <c r="A152" s="88" t="s">
        <v>102</v>
      </c>
      <c r="B152" s="89">
        <v>905.24</v>
      </c>
      <c r="C152" s="89">
        <v>14705.83</v>
      </c>
      <c r="D152" s="89">
        <v>85405.92</v>
      </c>
      <c r="E152" s="89">
        <v>386950.59</v>
      </c>
      <c r="F152" s="89">
        <v>567194.25</v>
      </c>
      <c r="G152" s="89">
        <v>344756.75</v>
      </c>
      <c r="H152" s="89">
        <v>108347.88</v>
      </c>
      <c r="I152" s="89">
        <v>24818.21</v>
      </c>
      <c r="J152" s="89">
        <v>3687.3</v>
      </c>
      <c r="K152" s="95">
        <f t="shared" si="34"/>
        <v>1536771.97</v>
      </c>
      <c r="L152" s="90">
        <v>290678</v>
      </c>
      <c r="M152" s="105">
        <f t="shared" si="33"/>
        <v>5.2868533910375053</v>
      </c>
    </row>
    <row r="153" spans="1:13" hidden="1" x14ac:dyDescent="0.25">
      <c r="A153" s="88" t="s">
        <v>103</v>
      </c>
      <c r="B153" s="89">
        <v>777.52</v>
      </c>
      <c r="C153" s="89">
        <v>13352.47</v>
      </c>
      <c r="D153" s="89">
        <v>85149.29</v>
      </c>
      <c r="E153" s="89">
        <v>426078.69</v>
      </c>
      <c r="F153" s="89">
        <v>614189.1</v>
      </c>
      <c r="G153" s="89">
        <v>331111.12</v>
      </c>
      <c r="H153" s="89">
        <v>88125.72</v>
      </c>
      <c r="I153" s="89">
        <v>17648.37</v>
      </c>
      <c r="J153" s="89">
        <v>1789.4</v>
      </c>
      <c r="K153" s="95">
        <f t="shared" si="34"/>
        <v>1578221.68</v>
      </c>
      <c r="L153" s="90">
        <v>301728</v>
      </c>
      <c r="M153" s="105">
        <f t="shared" si="33"/>
        <v>5.230610616184113</v>
      </c>
    </row>
    <row r="154" spans="1:13" hidden="1" x14ac:dyDescent="0.25">
      <c r="A154" s="88" t="s">
        <v>104</v>
      </c>
      <c r="B154" s="89">
        <v>777.47</v>
      </c>
      <c r="C154" s="89">
        <v>6832.42</v>
      </c>
      <c r="D154" s="89">
        <v>45612.05</v>
      </c>
      <c r="E154" s="89">
        <v>277138.83</v>
      </c>
      <c r="F154" s="89">
        <v>394555.91</v>
      </c>
      <c r="G154" s="89">
        <v>222314.37</v>
      </c>
      <c r="H154" s="89">
        <v>62009.279999999999</v>
      </c>
      <c r="I154" s="89">
        <v>10673.24</v>
      </c>
      <c r="J154" s="89">
        <v>896.8</v>
      </c>
      <c r="K154" s="95">
        <f t="shared" si="34"/>
        <v>1020810.37</v>
      </c>
      <c r="L154" s="90">
        <v>193279</v>
      </c>
      <c r="M154" s="105">
        <f t="shared" si="33"/>
        <v>5.2815379322119833</v>
      </c>
    </row>
    <row r="155" spans="1:13" hidden="1" x14ac:dyDescent="0.25">
      <c r="A155" s="88" t="s">
        <v>105</v>
      </c>
      <c r="B155" s="89">
        <v>156.87</v>
      </c>
      <c r="C155" s="89">
        <v>4361.95</v>
      </c>
      <c r="D155" s="89">
        <v>32696.85</v>
      </c>
      <c r="E155" s="89">
        <v>218416.01</v>
      </c>
      <c r="F155" s="89">
        <v>252061.18</v>
      </c>
      <c r="G155" s="89">
        <v>137184.32000000001</v>
      </c>
      <c r="H155" s="89">
        <v>32850.839999999997</v>
      </c>
      <c r="I155" s="89">
        <v>4906.82</v>
      </c>
      <c r="J155" s="89">
        <v>210.7</v>
      </c>
      <c r="K155" s="95">
        <f t="shared" si="34"/>
        <v>682845.5399999998</v>
      </c>
      <c r="L155" s="90">
        <v>131860</v>
      </c>
      <c r="M155" s="105">
        <f t="shared" si="33"/>
        <v>5.1785646898225375</v>
      </c>
    </row>
    <row r="156" spans="1:13" hidden="1" x14ac:dyDescent="0.25">
      <c r="A156" s="88" t="s">
        <v>106</v>
      </c>
      <c r="B156" s="89">
        <v>326.23</v>
      </c>
      <c r="C156" s="89">
        <v>4991.21</v>
      </c>
      <c r="D156" s="89">
        <v>37496.54</v>
      </c>
      <c r="E156" s="89">
        <v>152253.15</v>
      </c>
      <c r="F156" s="89">
        <v>112756.59</v>
      </c>
      <c r="G156" s="89">
        <v>48170.54</v>
      </c>
      <c r="H156" s="89">
        <v>9252.32</v>
      </c>
      <c r="I156" s="89">
        <v>1878.87</v>
      </c>
      <c r="J156" s="89">
        <v>0</v>
      </c>
      <c r="K156" s="95">
        <f t="shared" si="34"/>
        <v>367125.44999999995</v>
      </c>
      <c r="L156" s="90">
        <v>78203</v>
      </c>
      <c r="M156" s="105">
        <f t="shared" si="33"/>
        <v>4.694518752477526</v>
      </c>
    </row>
    <row r="157" spans="1:13" hidden="1" x14ac:dyDescent="0.25">
      <c r="A157" s="88" t="s">
        <v>57</v>
      </c>
      <c r="B157" s="89">
        <v>342.78</v>
      </c>
      <c r="C157" s="89">
        <v>4839.7</v>
      </c>
      <c r="D157" s="89">
        <v>39269.620000000003</v>
      </c>
      <c r="E157" s="89">
        <v>158569.73000000001</v>
      </c>
      <c r="F157" s="89">
        <v>97222.94</v>
      </c>
      <c r="G157" s="89">
        <v>36887.11</v>
      </c>
      <c r="H157" s="89">
        <v>5575.78</v>
      </c>
      <c r="I157" s="89">
        <v>773</v>
      </c>
      <c r="J157" s="89">
        <v>0</v>
      </c>
      <c r="K157" s="95">
        <f t="shared" si="34"/>
        <v>343480.66000000003</v>
      </c>
      <c r="L157" s="90">
        <v>74624</v>
      </c>
      <c r="M157" s="105">
        <f t="shared" si="33"/>
        <v>4.6028175921955405</v>
      </c>
    </row>
    <row r="158" spans="1:13" hidden="1" x14ac:dyDescent="0.25">
      <c r="A158" s="88" t="s">
        <v>58</v>
      </c>
      <c r="B158" s="89">
        <v>177.18</v>
      </c>
      <c r="C158" s="89">
        <v>2653.55</v>
      </c>
      <c r="D158" s="89">
        <v>23937.45</v>
      </c>
      <c r="E158" s="89">
        <v>140066.32</v>
      </c>
      <c r="F158" s="89">
        <v>95618.57</v>
      </c>
      <c r="G158" s="89">
        <v>52874.45</v>
      </c>
      <c r="H158" s="89">
        <v>11892.2</v>
      </c>
      <c r="I158" s="89">
        <v>2009.44</v>
      </c>
      <c r="J158" s="89">
        <v>18.399999999999999</v>
      </c>
      <c r="K158" s="95">
        <f t="shared" si="34"/>
        <v>329247.56000000006</v>
      </c>
      <c r="L158" s="90">
        <v>66954</v>
      </c>
      <c r="M158" s="105">
        <f t="shared" si="33"/>
        <v>4.9175188935687197</v>
      </c>
    </row>
    <row r="159" spans="1:13" hidden="1" x14ac:dyDescent="0.25">
      <c r="A159" s="88" t="s">
        <v>59</v>
      </c>
      <c r="B159" s="89">
        <v>315.93</v>
      </c>
      <c r="C159" s="89">
        <v>11966</v>
      </c>
      <c r="D159" s="89">
        <v>84119.39</v>
      </c>
      <c r="E159" s="89">
        <v>304509.45</v>
      </c>
      <c r="F159" s="89">
        <v>228702.07</v>
      </c>
      <c r="G159" s="89">
        <v>119046.43</v>
      </c>
      <c r="H159" s="89">
        <v>43759.54</v>
      </c>
      <c r="I159" s="89">
        <v>13181.57</v>
      </c>
      <c r="J159" s="89">
        <v>354.8</v>
      </c>
      <c r="K159" s="95">
        <f t="shared" si="34"/>
        <v>805955.18</v>
      </c>
      <c r="L159" s="90">
        <v>164588</v>
      </c>
      <c r="M159" s="105">
        <f t="shared" si="33"/>
        <v>4.896804019734124</v>
      </c>
    </row>
    <row r="160" spans="1:13" hidden="1" x14ac:dyDescent="0.25">
      <c r="A160" s="88" t="s">
        <v>60</v>
      </c>
      <c r="B160" s="89">
        <v>5402.71</v>
      </c>
      <c r="C160" s="89">
        <v>18766.099999999999</v>
      </c>
      <c r="D160" s="89">
        <v>96365.01</v>
      </c>
      <c r="E160" s="89">
        <v>351202.08</v>
      </c>
      <c r="F160" s="89">
        <v>380190.95</v>
      </c>
      <c r="G160" s="89">
        <v>241731.9</v>
      </c>
      <c r="H160" s="89">
        <v>90451.54</v>
      </c>
      <c r="I160" s="89">
        <v>23308.44</v>
      </c>
      <c r="J160" s="89">
        <v>3230</v>
      </c>
      <c r="K160" s="95">
        <f t="shared" si="34"/>
        <v>1210648.73</v>
      </c>
      <c r="L160" s="90">
        <v>237850</v>
      </c>
      <c r="M160" s="105">
        <f t="shared" si="33"/>
        <v>5.0899673323523231</v>
      </c>
    </row>
    <row r="161" spans="1:13" hidden="1" x14ac:dyDescent="0.25">
      <c r="A161" s="88" t="s">
        <v>61</v>
      </c>
      <c r="B161" s="89">
        <v>976.19</v>
      </c>
      <c r="C161" s="89">
        <v>12594.55</v>
      </c>
      <c r="D161" s="89">
        <v>55091.82</v>
      </c>
      <c r="E161" s="89">
        <v>268246.87</v>
      </c>
      <c r="F161" s="89">
        <v>372059.97</v>
      </c>
      <c r="G161" s="89">
        <v>291098.69</v>
      </c>
      <c r="H161" s="89">
        <v>118163.98</v>
      </c>
      <c r="I161" s="89">
        <v>32270.31</v>
      </c>
      <c r="J161" s="89">
        <v>5094.8</v>
      </c>
      <c r="K161" s="95">
        <f t="shared" ref="K161:K189" si="36">SUM(B161:J161)</f>
        <v>1155597.18</v>
      </c>
      <c r="L161" s="90">
        <v>214047</v>
      </c>
      <c r="M161" s="105">
        <f t="shared" si="33"/>
        <v>5.3988011044303352</v>
      </c>
    </row>
    <row r="162" spans="1:13" x14ac:dyDescent="0.25">
      <c r="A162" s="83" t="s">
        <v>108</v>
      </c>
      <c r="B162" s="89">
        <f>SUM(B149:B161)</f>
        <v>11913.970000000001</v>
      </c>
      <c r="C162" s="89">
        <f t="shared" ref="C162:J162" si="37">SUM(C149:C161)</f>
        <v>131777.60999999999</v>
      </c>
      <c r="D162" s="89">
        <f t="shared" si="37"/>
        <v>836724.99999999988</v>
      </c>
      <c r="E162" s="89">
        <f t="shared" si="37"/>
        <v>3939676.8800000004</v>
      </c>
      <c r="F162" s="89">
        <f t="shared" si="37"/>
        <v>5034296.87</v>
      </c>
      <c r="G162" s="89">
        <f t="shared" si="37"/>
        <v>3091962.54</v>
      </c>
      <c r="H162" s="89">
        <f t="shared" si="37"/>
        <v>975997.80999999994</v>
      </c>
      <c r="I162" s="89">
        <f t="shared" si="37"/>
        <v>223699.09</v>
      </c>
      <c r="J162" s="89">
        <f t="shared" si="37"/>
        <v>27092.800000000003</v>
      </c>
      <c r="K162" s="95">
        <f t="shared" si="36"/>
        <v>14273142.570000002</v>
      </c>
      <c r="L162" s="90">
        <f>SUM(L149:L161)</f>
        <v>2729600</v>
      </c>
      <c r="M162" s="105">
        <f t="shared" si="33"/>
        <v>5.2290235089390391</v>
      </c>
    </row>
    <row r="163" spans="1:13" hidden="1" x14ac:dyDescent="0.25">
      <c r="A163" s="88" t="s">
        <v>62</v>
      </c>
      <c r="B163" s="89">
        <v>716.55</v>
      </c>
      <c r="C163" s="89">
        <v>12632.55</v>
      </c>
      <c r="D163" s="89">
        <v>75006.039999999994</v>
      </c>
      <c r="E163" s="89">
        <v>304683.59000000003</v>
      </c>
      <c r="F163" s="89">
        <v>345073.52</v>
      </c>
      <c r="G163" s="89">
        <v>277603.20000000001</v>
      </c>
      <c r="H163" s="89">
        <v>131321.79</v>
      </c>
      <c r="I163" s="89">
        <v>46318.19</v>
      </c>
      <c r="J163" s="89">
        <v>11178.1</v>
      </c>
      <c r="K163" s="95">
        <f t="shared" si="36"/>
        <v>1204533.53</v>
      </c>
      <c r="L163" s="90">
        <v>224738</v>
      </c>
      <c r="M163" s="105">
        <f t="shared" si="33"/>
        <v>5.3597234557573712</v>
      </c>
    </row>
    <row r="164" spans="1:13" hidden="1" x14ac:dyDescent="0.25">
      <c r="A164" s="88" t="s">
        <v>63</v>
      </c>
      <c r="B164" s="89">
        <v>2508.38</v>
      </c>
      <c r="C164" s="89">
        <v>18697.810000000001</v>
      </c>
      <c r="D164" s="89">
        <v>67980.25</v>
      </c>
      <c r="E164" s="89">
        <v>230677.08</v>
      </c>
      <c r="F164" s="89">
        <v>354304.47</v>
      </c>
      <c r="G164" s="89">
        <v>258158.74</v>
      </c>
      <c r="H164" s="89">
        <v>156981.57999999999</v>
      </c>
      <c r="I164" s="89">
        <v>83761.17</v>
      </c>
      <c r="J164" s="89">
        <v>25105.4</v>
      </c>
      <c r="K164" s="95">
        <f t="shared" si="36"/>
        <v>1198174.8799999999</v>
      </c>
      <c r="L164" s="90">
        <v>218496</v>
      </c>
      <c r="M164" s="105">
        <f t="shared" si="33"/>
        <v>5.4837382835383712</v>
      </c>
    </row>
    <row r="165" spans="1:13" hidden="1" x14ac:dyDescent="0.25">
      <c r="A165" s="88" t="s">
        <v>64</v>
      </c>
      <c r="B165" s="89">
        <v>999.5</v>
      </c>
      <c r="C165" s="89">
        <v>15589.24</v>
      </c>
      <c r="D165" s="89">
        <v>78904.679999999993</v>
      </c>
      <c r="E165" s="89">
        <v>269497.78999999998</v>
      </c>
      <c r="F165" s="89">
        <v>398876.21</v>
      </c>
      <c r="G165" s="89">
        <v>287376.34000000003</v>
      </c>
      <c r="H165" s="89">
        <v>165842.74</v>
      </c>
      <c r="I165" s="89">
        <v>83905.21</v>
      </c>
      <c r="J165" s="89">
        <v>21947.4</v>
      </c>
      <c r="K165" s="95">
        <f t="shared" si="36"/>
        <v>1322939.1099999999</v>
      </c>
      <c r="L165" s="90">
        <v>240957</v>
      </c>
      <c r="M165" s="105">
        <f t="shared" si="33"/>
        <v>5.4903535070572751</v>
      </c>
    </row>
    <row r="166" spans="1:13" hidden="1" x14ac:dyDescent="0.25">
      <c r="A166" s="88" t="s">
        <v>65</v>
      </c>
      <c r="B166" s="89">
        <v>581.1</v>
      </c>
      <c r="C166" s="89">
        <v>17781.669999999998</v>
      </c>
      <c r="D166" s="89">
        <v>114934.28</v>
      </c>
      <c r="E166" s="89">
        <v>343932.15</v>
      </c>
      <c r="F166" s="89">
        <v>277013.65999999997</v>
      </c>
      <c r="G166" s="89">
        <v>219610.86</v>
      </c>
      <c r="H166" s="89">
        <v>117928.17</v>
      </c>
      <c r="I166" s="89">
        <v>62591.3</v>
      </c>
      <c r="J166" s="89">
        <v>14900.5</v>
      </c>
      <c r="K166" s="95">
        <f t="shared" si="36"/>
        <v>1169273.69</v>
      </c>
      <c r="L166" s="90">
        <v>225340</v>
      </c>
      <c r="M166" s="105">
        <f t="shared" si="33"/>
        <v>5.1889309044111123</v>
      </c>
    </row>
    <row r="167" spans="1:13" hidden="1" x14ac:dyDescent="0.25">
      <c r="A167" s="88" t="s">
        <v>66</v>
      </c>
      <c r="B167" s="89">
        <v>606.39</v>
      </c>
      <c r="C167" s="89">
        <v>14574.07</v>
      </c>
      <c r="D167" s="89">
        <v>114074.01</v>
      </c>
      <c r="E167" s="89">
        <v>335574.9</v>
      </c>
      <c r="F167" s="89">
        <v>313773.07</v>
      </c>
      <c r="G167" s="89">
        <v>262454.17</v>
      </c>
      <c r="H167" s="89">
        <v>150826.76</v>
      </c>
      <c r="I167" s="89">
        <v>73322.84</v>
      </c>
      <c r="J167" s="89">
        <v>10855.3</v>
      </c>
      <c r="K167" s="95">
        <f t="shared" si="36"/>
        <v>1276061.51</v>
      </c>
      <c r="L167" s="90">
        <v>239228</v>
      </c>
      <c r="M167" s="105">
        <f t="shared" si="33"/>
        <v>5.3340809186215656</v>
      </c>
    </row>
    <row r="168" spans="1:13" hidden="1" x14ac:dyDescent="0.25">
      <c r="A168" s="88" t="s">
        <v>67</v>
      </c>
      <c r="B168" s="89">
        <v>1311.12</v>
      </c>
      <c r="C168" s="89">
        <v>35015.910000000003</v>
      </c>
      <c r="D168" s="89">
        <v>90472.77</v>
      </c>
      <c r="E168" s="89">
        <v>263878.49</v>
      </c>
      <c r="F168" s="89">
        <v>265552.32</v>
      </c>
      <c r="G168" s="89">
        <v>239405.19</v>
      </c>
      <c r="H168" s="89">
        <v>146096.72</v>
      </c>
      <c r="I168" s="89">
        <v>67704.78</v>
      </c>
      <c r="J168" s="89">
        <v>24319.7</v>
      </c>
      <c r="K168" s="95">
        <f t="shared" si="36"/>
        <v>1133757</v>
      </c>
      <c r="L168" s="90">
        <v>216798</v>
      </c>
      <c r="M168" s="105">
        <f t="shared" si="33"/>
        <v>5.2295547006891203</v>
      </c>
    </row>
    <row r="169" spans="1:13" hidden="1" x14ac:dyDescent="0.25">
      <c r="A169" s="88" t="s">
        <v>68</v>
      </c>
      <c r="B169" s="89">
        <v>1001.22</v>
      </c>
      <c r="C169" s="89">
        <v>17732.05</v>
      </c>
      <c r="D169" s="89">
        <v>114950.77</v>
      </c>
      <c r="E169" s="89">
        <v>312735.65999999997</v>
      </c>
      <c r="F169" s="89">
        <v>346219.3</v>
      </c>
      <c r="G169" s="89">
        <v>273900.19</v>
      </c>
      <c r="H169" s="89">
        <v>163318.62</v>
      </c>
      <c r="I169" s="89">
        <v>71330.679999999993</v>
      </c>
      <c r="J169" s="89">
        <v>26424.3</v>
      </c>
      <c r="K169" s="95">
        <f t="shared" si="36"/>
        <v>1327612.79</v>
      </c>
      <c r="L169" s="90">
        <v>249505</v>
      </c>
      <c r="M169" s="105">
        <f t="shared" si="33"/>
        <v>5.3209867136931122</v>
      </c>
    </row>
    <row r="170" spans="1:13" hidden="1" x14ac:dyDescent="0.25">
      <c r="A170" s="88" t="s">
        <v>69</v>
      </c>
      <c r="B170" s="89">
        <v>2022.93</v>
      </c>
      <c r="C170" s="89">
        <v>42724.9</v>
      </c>
      <c r="D170" s="89">
        <v>229316.46</v>
      </c>
      <c r="E170" s="89">
        <v>534989.52</v>
      </c>
      <c r="F170" s="89">
        <v>446239.51</v>
      </c>
      <c r="G170" s="89">
        <v>253184.39</v>
      </c>
      <c r="H170" s="89">
        <v>109086.66</v>
      </c>
      <c r="I170" s="89">
        <v>37007.81</v>
      </c>
      <c r="J170" s="89">
        <v>11868</v>
      </c>
      <c r="K170" s="95">
        <f t="shared" si="36"/>
        <v>1666440.18</v>
      </c>
      <c r="L170" s="90">
        <v>346681</v>
      </c>
      <c r="M170" s="105">
        <f t="shared" si="33"/>
        <v>4.8068402364133016</v>
      </c>
    </row>
    <row r="171" spans="1:13" hidden="1" x14ac:dyDescent="0.25">
      <c r="A171" s="88" t="s">
        <v>70</v>
      </c>
      <c r="B171" s="89">
        <v>1467.14</v>
      </c>
      <c r="C171" s="89">
        <v>33581.74</v>
      </c>
      <c r="D171" s="89">
        <v>187748.25</v>
      </c>
      <c r="E171" s="89">
        <v>446345.25</v>
      </c>
      <c r="F171" s="89">
        <v>351957.42</v>
      </c>
      <c r="G171" s="89">
        <v>192478.54</v>
      </c>
      <c r="H171" s="89">
        <v>68664.05</v>
      </c>
      <c r="I171" s="89">
        <v>19112.73</v>
      </c>
      <c r="J171" s="89">
        <v>4844.8999999999996</v>
      </c>
      <c r="K171" s="95">
        <f t="shared" si="36"/>
        <v>1306200.02</v>
      </c>
      <c r="L171" s="90">
        <v>274776</v>
      </c>
      <c r="M171" s="105">
        <f t="shared" si="33"/>
        <v>4.7536903514135149</v>
      </c>
    </row>
    <row r="172" spans="1:13" hidden="1" x14ac:dyDescent="0.25">
      <c r="A172" s="88" t="s">
        <v>71</v>
      </c>
      <c r="B172" s="89">
        <v>2769.32</v>
      </c>
      <c r="C172" s="89">
        <v>52313.97</v>
      </c>
      <c r="D172" s="89">
        <v>230924.78</v>
      </c>
      <c r="E172" s="89">
        <v>469218.36</v>
      </c>
      <c r="F172" s="89">
        <v>322188.90000000002</v>
      </c>
      <c r="G172" s="89">
        <v>156102.51</v>
      </c>
      <c r="H172" s="89">
        <v>51453.71</v>
      </c>
      <c r="I172" s="89">
        <v>14438.79</v>
      </c>
      <c r="J172" s="89">
        <v>5183.1499999999996</v>
      </c>
      <c r="K172" s="95">
        <f t="shared" si="36"/>
        <v>1304593.49</v>
      </c>
      <c r="L172" s="90">
        <v>285572</v>
      </c>
      <c r="M172" s="105">
        <f t="shared" si="33"/>
        <v>4.5683522544227024</v>
      </c>
    </row>
    <row r="173" spans="1:13" hidden="1" x14ac:dyDescent="0.25">
      <c r="A173" s="88" t="s">
        <v>72</v>
      </c>
      <c r="B173" s="89">
        <v>2237.5700000000002</v>
      </c>
      <c r="C173" s="89">
        <v>29891.69</v>
      </c>
      <c r="D173" s="89">
        <v>185089.71</v>
      </c>
      <c r="E173" s="89">
        <v>469224.42</v>
      </c>
      <c r="F173" s="89">
        <v>366768.37</v>
      </c>
      <c r="G173" s="89">
        <v>184963.24</v>
      </c>
      <c r="H173" s="89">
        <v>73679.679999999993</v>
      </c>
      <c r="I173" s="89">
        <v>23118.67</v>
      </c>
      <c r="J173" s="89">
        <v>6929.7</v>
      </c>
      <c r="K173" s="95">
        <f t="shared" si="36"/>
        <v>1341903.0499999998</v>
      </c>
      <c r="L173" s="90">
        <v>280905</v>
      </c>
      <c r="M173" s="105">
        <f t="shared" si="33"/>
        <v>4.7770707178583498</v>
      </c>
    </row>
    <row r="174" spans="1:13" hidden="1" x14ac:dyDescent="0.25">
      <c r="A174" s="88" t="s">
        <v>73</v>
      </c>
      <c r="B174" s="89">
        <v>3224.68</v>
      </c>
      <c r="C174" s="89">
        <v>56234.57</v>
      </c>
      <c r="D174" s="89">
        <v>277002.07</v>
      </c>
      <c r="E174" s="89">
        <v>543815.87</v>
      </c>
      <c r="F174" s="89">
        <v>405698.44</v>
      </c>
      <c r="G174" s="89">
        <v>175695.71</v>
      </c>
      <c r="H174" s="89">
        <v>50079.67</v>
      </c>
      <c r="I174" s="89">
        <v>9234.82</v>
      </c>
      <c r="J174" s="89">
        <v>895.1</v>
      </c>
      <c r="K174" s="95">
        <f t="shared" si="36"/>
        <v>1521880.93</v>
      </c>
      <c r="L174" s="90">
        <v>334239</v>
      </c>
      <c r="M174" s="105">
        <f t="shared" si="33"/>
        <v>4.5532715511954018</v>
      </c>
    </row>
    <row r="175" spans="1:13" hidden="1" x14ac:dyDescent="0.25">
      <c r="A175" s="88" t="s">
        <v>74</v>
      </c>
      <c r="B175" s="89">
        <v>5308.44</v>
      </c>
      <c r="C175" s="89">
        <v>97279.39</v>
      </c>
      <c r="D175" s="89">
        <v>420217.45</v>
      </c>
      <c r="E175" s="89">
        <v>743055.7</v>
      </c>
      <c r="F175" s="89">
        <v>467179.36</v>
      </c>
      <c r="G175" s="89">
        <v>173441.89</v>
      </c>
      <c r="H175" s="89">
        <v>38168.31</v>
      </c>
      <c r="I175" s="89">
        <v>6174.35</v>
      </c>
      <c r="J175" s="89">
        <v>212.4</v>
      </c>
      <c r="K175" s="95">
        <f t="shared" si="36"/>
        <v>1951037.29</v>
      </c>
      <c r="L175" s="90">
        <v>447589</v>
      </c>
      <c r="M175" s="105">
        <f t="shared" si="33"/>
        <v>4.3589929377174146</v>
      </c>
    </row>
    <row r="176" spans="1:13" x14ac:dyDescent="0.25">
      <c r="A176" s="83" t="s">
        <v>107</v>
      </c>
      <c r="B176" s="89">
        <f>SUM(B163:B175)</f>
        <v>24754.339999999997</v>
      </c>
      <c r="C176" s="89">
        <f t="shared" ref="C176:L176" si="38">SUM(C163:C175)</f>
        <v>444049.56</v>
      </c>
      <c r="D176" s="89">
        <f t="shared" si="38"/>
        <v>2186621.52</v>
      </c>
      <c r="E176" s="89">
        <f t="shared" si="38"/>
        <v>5267628.7799999993</v>
      </c>
      <c r="F176" s="89">
        <f t="shared" si="38"/>
        <v>4660844.55</v>
      </c>
      <c r="G176" s="89">
        <f t="shared" si="38"/>
        <v>2954374.97</v>
      </c>
      <c r="H176" s="89">
        <f t="shared" si="38"/>
        <v>1423448.46</v>
      </c>
      <c r="I176" s="89">
        <f t="shared" si="38"/>
        <v>598021.34</v>
      </c>
      <c r="J176" s="89">
        <f t="shared" si="38"/>
        <v>164663.94999999998</v>
      </c>
      <c r="K176" s="95">
        <f t="shared" si="36"/>
        <v>17724407.469999999</v>
      </c>
      <c r="L176" s="90">
        <f t="shared" si="38"/>
        <v>3584824</v>
      </c>
      <c r="M176" s="105">
        <f t="shared" si="33"/>
        <v>4.9442894462880185</v>
      </c>
    </row>
    <row r="177" spans="1:13" hidden="1" x14ac:dyDescent="0.25">
      <c r="A177" s="88" t="s">
        <v>75</v>
      </c>
      <c r="B177" s="89">
        <v>5025.3900000000003</v>
      </c>
      <c r="C177" s="89">
        <v>20276.169999999998</v>
      </c>
      <c r="D177" s="89">
        <v>142801.85</v>
      </c>
      <c r="E177" s="89">
        <v>321443.09999999998</v>
      </c>
      <c r="F177" s="89">
        <v>230491.09</v>
      </c>
      <c r="G177" s="89">
        <v>109219.1</v>
      </c>
      <c r="H177" s="89">
        <v>31466.78</v>
      </c>
      <c r="I177" s="89">
        <v>6949.74</v>
      </c>
      <c r="J177" s="89">
        <v>804.3</v>
      </c>
      <c r="K177" s="95">
        <f t="shared" si="36"/>
        <v>868477.52</v>
      </c>
      <c r="L177" s="90">
        <v>187754</v>
      </c>
      <c r="M177" s="105">
        <f t="shared" si="33"/>
        <v>4.6256139416470488</v>
      </c>
    </row>
    <row r="178" spans="1:13" hidden="1" x14ac:dyDescent="0.25">
      <c r="A178" s="88" t="s">
        <v>76</v>
      </c>
      <c r="B178" s="89">
        <v>887.84</v>
      </c>
      <c r="C178" s="89">
        <v>16340.9</v>
      </c>
      <c r="D178" s="89">
        <v>113804.41</v>
      </c>
      <c r="E178" s="89">
        <v>314048.56</v>
      </c>
      <c r="F178" s="89">
        <v>227017.09</v>
      </c>
      <c r="G178" s="89">
        <v>105598.94</v>
      </c>
      <c r="H178" s="89">
        <v>29412.05</v>
      </c>
      <c r="I178" s="89">
        <v>5224.45</v>
      </c>
      <c r="J178" s="89">
        <v>634.70000000000005</v>
      </c>
      <c r="K178" s="95">
        <f t="shared" si="36"/>
        <v>812968.94</v>
      </c>
      <c r="L178" s="90">
        <v>173452</v>
      </c>
      <c r="M178" s="105">
        <f t="shared" si="33"/>
        <v>4.6869966330742798</v>
      </c>
    </row>
    <row r="179" spans="1:13" hidden="1" x14ac:dyDescent="0.25">
      <c r="A179" s="88" t="s">
        <v>77</v>
      </c>
      <c r="B179" s="89">
        <v>2326.37</v>
      </c>
      <c r="C179" s="89">
        <v>25257.01</v>
      </c>
      <c r="D179" s="89">
        <v>159674.10999999999</v>
      </c>
      <c r="E179" s="89">
        <v>474705.33</v>
      </c>
      <c r="F179" s="89">
        <v>424653.79</v>
      </c>
      <c r="G179" s="89">
        <v>240968.78</v>
      </c>
      <c r="H179" s="89">
        <v>88686.47</v>
      </c>
      <c r="I179" s="89">
        <v>24529.19</v>
      </c>
      <c r="J179" s="89">
        <v>1724.7</v>
      </c>
      <c r="K179" s="95">
        <f t="shared" si="36"/>
        <v>1442525.75</v>
      </c>
      <c r="L179" s="90">
        <v>291842</v>
      </c>
      <c r="M179" s="105">
        <f t="shared" si="33"/>
        <v>4.9428312237443546</v>
      </c>
    </row>
    <row r="180" spans="1:13" hidden="1" x14ac:dyDescent="0.25">
      <c r="A180" s="88" t="s">
        <v>78</v>
      </c>
      <c r="B180" s="89">
        <v>2405.15</v>
      </c>
      <c r="C180" s="89">
        <v>23463.01</v>
      </c>
      <c r="D180" s="89">
        <v>176729.82</v>
      </c>
      <c r="E180" s="89">
        <v>466959.16</v>
      </c>
      <c r="F180" s="89">
        <v>424807.31</v>
      </c>
      <c r="G180" s="89">
        <v>220946.24</v>
      </c>
      <c r="H180" s="89">
        <v>73595.55</v>
      </c>
      <c r="I180" s="89">
        <v>18532.810000000001</v>
      </c>
      <c r="J180" s="89">
        <v>2870.5</v>
      </c>
      <c r="K180" s="95">
        <f t="shared" si="36"/>
        <v>1410309.55</v>
      </c>
      <c r="L180" s="90">
        <v>287533</v>
      </c>
      <c r="M180" s="105">
        <f t="shared" si="33"/>
        <v>4.9048615289375483</v>
      </c>
    </row>
    <row r="181" spans="1:13" hidden="1" x14ac:dyDescent="0.25">
      <c r="A181" s="88" t="s">
        <v>79</v>
      </c>
      <c r="B181" s="89">
        <v>1024.8699999999999</v>
      </c>
      <c r="C181" s="89">
        <v>17567.78</v>
      </c>
      <c r="D181" s="89">
        <v>114042.65</v>
      </c>
      <c r="E181" s="89">
        <v>386702.56</v>
      </c>
      <c r="F181" s="89">
        <v>411494.8</v>
      </c>
      <c r="G181" s="89">
        <v>239906.2</v>
      </c>
      <c r="H181" s="89">
        <v>98413.15</v>
      </c>
      <c r="I181" s="89">
        <v>27491.55</v>
      </c>
      <c r="J181" s="89">
        <v>5853.7</v>
      </c>
      <c r="K181" s="95">
        <f t="shared" si="36"/>
        <v>1302497.2599999998</v>
      </c>
      <c r="L181" s="90">
        <v>256245</v>
      </c>
      <c r="M181" s="105">
        <f t="shared" si="33"/>
        <v>5.0830153173720456</v>
      </c>
    </row>
    <row r="182" spans="1:13" hidden="1" x14ac:dyDescent="0.25">
      <c r="A182" s="88" t="s">
        <v>80</v>
      </c>
      <c r="B182" s="89">
        <v>859.8</v>
      </c>
      <c r="C182" s="89">
        <v>12793.44</v>
      </c>
      <c r="D182" s="89">
        <v>52005.59</v>
      </c>
      <c r="E182" s="89">
        <v>222703.08</v>
      </c>
      <c r="F182" s="89">
        <v>327780.39</v>
      </c>
      <c r="G182" s="89">
        <v>273888.26</v>
      </c>
      <c r="H182" s="89">
        <v>139866.54</v>
      </c>
      <c r="I182" s="89">
        <v>45910.67</v>
      </c>
      <c r="J182" s="89">
        <v>12729</v>
      </c>
      <c r="K182" s="95">
        <f t="shared" si="36"/>
        <v>1088536.77</v>
      </c>
      <c r="L182" s="90">
        <v>198189</v>
      </c>
      <c r="M182" s="105">
        <f t="shared" si="33"/>
        <v>5.4924176922028973</v>
      </c>
    </row>
    <row r="183" spans="1:13" hidden="1" x14ac:dyDescent="0.25">
      <c r="A183" s="88" t="s">
        <v>81</v>
      </c>
      <c r="B183" s="89">
        <v>438</v>
      </c>
      <c r="C183" s="89">
        <v>21600.35</v>
      </c>
      <c r="D183" s="89">
        <v>100449.66</v>
      </c>
      <c r="E183" s="89">
        <v>303888.2</v>
      </c>
      <c r="F183" s="89">
        <v>353591.66</v>
      </c>
      <c r="G183" s="89">
        <v>241137.12</v>
      </c>
      <c r="H183" s="89">
        <v>106349.73</v>
      </c>
      <c r="I183" s="89">
        <v>32522.080000000002</v>
      </c>
      <c r="J183" s="89">
        <v>8786.7999999999993</v>
      </c>
      <c r="K183" s="95">
        <f t="shared" si="36"/>
        <v>1168763.6000000001</v>
      </c>
      <c r="L183" s="90">
        <v>226713</v>
      </c>
      <c r="M183" s="105">
        <f t="shared" si="33"/>
        <v>5.1552562049816295</v>
      </c>
    </row>
    <row r="184" spans="1:13" hidden="1" x14ac:dyDescent="0.25">
      <c r="A184" s="88" t="s">
        <v>82</v>
      </c>
      <c r="B184" s="89">
        <v>207.44</v>
      </c>
      <c r="C184" s="89">
        <v>22591.06</v>
      </c>
      <c r="D184" s="89">
        <v>105954.35</v>
      </c>
      <c r="E184" s="89">
        <v>311633.95</v>
      </c>
      <c r="F184" s="89">
        <v>327955.59000000003</v>
      </c>
      <c r="G184" s="89">
        <v>205836.65</v>
      </c>
      <c r="H184" s="89">
        <v>80504.759999999995</v>
      </c>
      <c r="I184" s="89">
        <v>21158.14</v>
      </c>
      <c r="J184" s="89">
        <v>3889</v>
      </c>
      <c r="K184" s="95">
        <f t="shared" si="36"/>
        <v>1079730.94</v>
      </c>
      <c r="L184" s="90">
        <v>215338</v>
      </c>
      <c r="M184" s="105">
        <f t="shared" si="33"/>
        <v>5.0141217063407293</v>
      </c>
    </row>
    <row r="185" spans="1:13" hidden="1" x14ac:dyDescent="0.25">
      <c r="A185" s="88" t="s">
        <v>83</v>
      </c>
      <c r="B185" s="89">
        <v>1617.74</v>
      </c>
      <c r="C185" s="89">
        <v>41628</v>
      </c>
      <c r="D185" s="89">
        <v>178071.34</v>
      </c>
      <c r="E185" s="89">
        <v>363355.06</v>
      </c>
      <c r="F185" s="89">
        <v>365515.76</v>
      </c>
      <c r="G185" s="89">
        <v>213377.65</v>
      </c>
      <c r="H185" s="89">
        <v>91519.9</v>
      </c>
      <c r="I185" s="89">
        <v>29603.01</v>
      </c>
      <c r="J185" s="89">
        <v>11437.9</v>
      </c>
      <c r="K185" s="95">
        <f t="shared" si="36"/>
        <v>1296126.3599999999</v>
      </c>
      <c r="L185" s="90">
        <v>251549</v>
      </c>
      <c r="M185" s="105">
        <f t="shared" si="33"/>
        <v>5.1525800539855053</v>
      </c>
    </row>
    <row r="186" spans="1:13" hidden="1" x14ac:dyDescent="0.25">
      <c r="A186" s="88" t="s">
        <v>84</v>
      </c>
      <c r="B186" s="89">
        <v>891.27</v>
      </c>
      <c r="C186" s="89">
        <v>30575.82</v>
      </c>
      <c r="D186" s="89">
        <v>111998.69</v>
      </c>
      <c r="E186" s="89">
        <v>375500.39</v>
      </c>
      <c r="F186" s="89">
        <v>385070.53</v>
      </c>
      <c r="G186" s="89">
        <v>251364.56</v>
      </c>
      <c r="H186" s="89">
        <v>117829.1</v>
      </c>
      <c r="I186" s="89">
        <v>39534.9</v>
      </c>
      <c r="J186" s="89">
        <v>14604.9</v>
      </c>
      <c r="K186" s="95">
        <f t="shared" si="36"/>
        <v>1327370.1599999999</v>
      </c>
      <c r="L186" s="90">
        <v>260921</v>
      </c>
      <c r="M186" s="105">
        <f t="shared" si="33"/>
        <v>5.0872492440240533</v>
      </c>
    </row>
    <row r="187" spans="1:13" hidden="1" x14ac:dyDescent="0.25">
      <c r="A187" s="88" t="s">
        <v>85</v>
      </c>
      <c r="B187" s="89">
        <v>2341.66</v>
      </c>
      <c r="C187" s="89">
        <v>39981.550000000003</v>
      </c>
      <c r="D187" s="89">
        <v>175932.69</v>
      </c>
      <c r="E187" s="89">
        <v>388150.07</v>
      </c>
      <c r="F187" s="89">
        <v>388642.44</v>
      </c>
      <c r="G187" s="89">
        <v>288537.71999999997</v>
      </c>
      <c r="H187" s="89">
        <v>158089.85999999999</v>
      </c>
      <c r="I187" s="89">
        <v>60939.63</v>
      </c>
      <c r="J187" s="89">
        <v>21489.46</v>
      </c>
      <c r="K187" s="95">
        <f t="shared" si="36"/>
        <v>1524105.0799999996</v>
      </c>
      <c r="L187" s="90">
        <v>299252</v>
      </c>
      <c r="M187" s="105">
        <f t="shared" si="33"/>
        <v>5.0930489353454602</v>
      </c>
    </row>
    <row r="188" spans="1:13" hidden="1" x14ac:dyDescent="0.25">
      <c r="A188" s="88" t="s">
        <v>56</v>
      </c>
      <c r="B188" s="95">
        <v>2280.52</v>
      </c>
      <c r="C188" s="95">
        <v>35238.94</v>
      </c>
      <c r="D188" s="95">
        <v>128571.16</v>
      </c>
      <c r="E188" s="95">
        <v>335643.19</v>
      </c>
      <c r="F188" s="95">
        <v>388092.38</v>
      </c>
      <c r="G188" s="95">
        <v>315012.3</v>
      </c>
      <c r="H188" s="95">
        <v>192787.45</v>
      </c>
      <c r="I188" s="95">
        <v>87699.98</v>
      </c>
      <c r="J188" s="95">
        <v>43708.66</v>
      </c>
      <c r="K188" s="95">
        <f t="shared" si="36"/>
        <v>1529034.5799999998</v>
      </c>
      <c r="L188" s="96">
        <v>286817</v>
      </c>
      <c r="M188" s="105">
        <f t="shared" si="33"/>
        <v>5.3310458585090839</v>
      </c>
    </row>
    <row r="189" spans="1:13" hidden="1" x14ac:dyDescent="0.25">
      <c r="A189" s="88" t="s">
        <v>55</v>
      </c>
      <c r="B189" s="95">
        <v>1457.69</v>
      </c>
      <c r="C189" s="95">
        <v>23494.799999999999</v>
      </c>
      <c r="D189" s="95">
        <v>97305.55</v>
      </c>
      <c r="E189" s="95">
        <v>283862.02</v>
      </c>
      <c r="F189" s="95">
        <v>360015.94</v>
      </c>
      <c r="G189" s="95">
        <v>307930.03000000003</v>
      </c>
      <c r="H189" s="95">
        <v>190494.03</v>
      </c>
      <c r="I189" s="95">
        <v>85557.32</v>
      </c>
      <c r="J189" s="95">
        <v>38298.400000000001</v>
      </c>
      <c r="K189" s="95">
        <f t="shared" si="36"/>
        <v>1388415.78</v>
      </c>
      <c r="L189" s="96">
        <v>254218</v>
      </c>
      <c r="M189" s="105">
        <f t="shared" si="33"/>
        <v>5.461516415045355</v>
      </c>
    </row>
    <row r="190" spans="1:13" x14ac:dyDescent="0.25">
      <c r="A190" s="83" t="s">
        <v>54</v>
      </c>
      <c r="B190" s="95">
        <f>SUM(B177:B189)</f>
        <v>21763.739999999998</v>
      </c>
      <c r="C190" s="95">
        <f t="shared" ref="C190:K190" si="39">SUM(C177:C189)</f>
        <v>330808.83</v>
      </c>
      <c r="D190" s="95">
        <f t="shared" si="39"/>
        <v>1657341.8699999999</v>
      </c>
      <c r="E190" s="95">
        <f t="shared" si="39"/>
        <v>4548594.67</v>
      </c>
      <c r="F190" s="95">
        <f t="shared" si="39"/>
        <v>4615128.7700000014</v>
      </c>
      <c r="G190" s="95">
        <f t="shared" si="39"/>
        <v>3013723.55</v>
      </c>
      <c r="H190" s="95">
        <f t="shared" si="39"/>
        <v>1399015.37</v>
      </c>
      <c r="I190" s="95">
        <f t="shared" si="39"/>
        <v>485653.47</v>
      </c>
      <c r="J190" s="95">
        <f t="shared" si="39"/>
        <v>166832.01999999999</v>
      </c>
      <c r="K190" s="95">
        <f t="shared" si="39"/>
        <v>16238862.289999997</v>
      </c>
      <c r="L190" s="96">
        <f>SUM(L177:L189)</f>
        <v>3189823</v>
      </c>
      <c r="M190" s="91">
        <f>IFERROR((K190/L190),0)</f>
        <v>5.0908349115295728</v>
      </c>
    </row>
    <row r="191" spans="1:13" ht="15.75" thickBot="1" x14ac:dyDescent="0.3">
      <c r="A191" s="101" t="s">
        <v>53</v>
      </c>
      <c r="B191" s="102">
        <f>B190+B176+B162+B148</f>
        <v>81497.72</v>
      </c>
      <c r="C191" s="102">
        <f t="shared" ref="C191:L191" si="40">C190+C176+C162+C148</f>
        <v>1207704.49</v>
      </c>
      <c r="D191" s="102">
        <f t="shared" si="40"/>
        <v>6700414.8399999999</v>
      </c>
      <c r="E191" s="102">
        <f t="shared" si="40"/>
        <v>18709544.669999998</v>
      </c>
      <c r="F191" s="102">
        <f t="shared" si="40"/>
        <v>20080412.340000004</v>
      </c>
      <c r="G191" s="102">
        <f t="shared" si="40"/>
        <v>13442102.239999998</v>
      </c>
      <c r="H191" s="102">
        <f t="shared" si="40"/>
        <v>5678018.8399999999</v>
      </c>
      <c r="I191" s="102">
        <f t="shared" si="40"/>
        <v>1868959.0100000002</v>
      </c>
      <c r="J191" s="102">
        <f t="shared" si="40"/>
        <v>502405.66999999993</v>
      </c>
      <c r="K191" s="102">
        <f t="shared" si="40"/>
        <v>68271059.819999993</v>
      </c>
      <c r="L191" s="106">
        <f t="shared" si="40"/>
        <v>13364616</v>
      </c>
      <c r="M191" s="103">
        <f>IFERROR((K191/L191),0)</f>
        <v>5.1083442891288451</v>
      </c>
    </row>
    <row r="192" spans="1:13" ht="15.75" thickBot="1" x14ac:dyDescent="0.3">
      <c r="A192" s="76"/>
      <c r="B192" s="77"/>
      <c r="C192" s="77"/>
      <c r="D192" s="77"/>
      <c r="E192" s="77"/>
      <c r="F192" s="77"/>
      <c r="G192" s="77"/>
      <c r="H192" s="77"/>
      <c r="I192" s="77"/>
      <c r="J192" s="77"/>
      <c r="K192" s="77"/>
      <c r="L192" s="77"/>
      <c r="M192" s="77"/>
    </row>
    <row r="193" spans="1:15" ht="15.75" thickBot="1" x14ac:dyDescent="0.3">
      <c r="A193" s="215" t="s">
        <v>41</v>
      </c>
      <c r="B193" s="216"/>
      <c r="C193" s="216"/>
      <c r="D193" s="216"/>
      <c r="E193" s="216"/>
      <c r="F193" s="216"/>
      <c r="G193" s="216"/>
      <c r="H193" s="216"/>
      <c r="I193" s="216"/>
      <c r="J193" s="216"/>
      <c r="K193" s="216"/>
      <c r="L193" s="216"/>
      <c r="M193" s="217"/>
    </row>
    <row r="194" spans="1:15" x14ac:dyDescent="0.25">
      <c r="A194" s="78" t="s">
        <v>14</v>
      </c>
      <c r="B194" s="79" t="s">
        <v>29</v>
      </c>
      <c r="C194" s="80" t="s">
        <v>30</v>
      </c>
      <c r="D194" s="80" t="s">
        <v>31</v>
      </c>
      <c r="E194" s="80" t="s">
        <v>32</v>
      </c>
      <c r="F194" s="80" t="s">
        <v>33</v>
      </c>
      <c r="G194" s="80" t="s">
        <v>34</v>
      </c>
      <c r="H194" s="80" t="s">
        <v>35</v>
      </c>
      <c r="I194" s="80" t="s">
        <v>36</v>
      </c>
      <c r="J194" s="80" t="s">
        <v>37</v>
      </c>
      <c r="K194" s="81" t="s">
        <v>38</v>
      </c>
      <c r="L194" s="80" t="s">
        <v>25</v>
      </c>
      <c r="M194" s="82" t="s">
        <v>39</v>
      </c>
    </row>
    <row r="195" spans="1:15" hidden="1" x14ac:dyDescent="0.25">
      <c r="A195" s="83" t="s">
        <v>46</v>
      </c>
      <c r="B195" s="84">
        <v>44350.159999999996</v>
      </c>
      <c r="C195" s="84">
        <v>928899.64999999991</v>
      </c>
      <c r="D195" s="84">
        <v>5188544.0599999996</v>
      </c>
      <c r="E195" s="84">
        <v>14860617.17</v>
      </c>
      <c r="F195" s="84">
        <v>19486508.699999999</v>
      </c>
      <c r="G195" s="84">
        <v>14149416.84</v>
      </c>
      <c r="H195" s="84">
        <v>6972309.3899999997</v>
      </c>
      <c r="I195" s="84">
        <v>3185181.3700000006</v>
      </c>
      <c r="J195" s="84">
        <v>1273692.9500000002</v>
      </c>
      <c r="K195" s="84">
        <v>66089520.289999999</v>
      </c>
      <c r="L195" s="92">
        <v>12276317</v>
      </c>
      <c r="M195" s="93">
        <v>5.3834973705876115</v>
      </c>
    </row>
    <row r="196" spans="1:15" hidden="1" x14ac:dyDescent="0.25">
      <c r="A196" s="88" t="s">
        <v>51</v>
      </c>
      <c r="B196" s="95">
        <v>653.97</v>
      </c>
      <c r="C196" s="95">
        <v>17147.04</v>
      </c>
      <c r="D196" s="95">
        <v>82789.72</v>
      </c>
      <c r="E196" s="95">
        <v>304613.67</v>
      </c>
      <c r="F196" s="95">
        <v>404436.81</v>
      </c>
      <c r="G196" s="95">
        <v>311389.96000000002</v>
      </c>
      <c r="H196" s="95">
        <v>165551.47</v>
      </c>
      <c r="I196" s="95">
        <v>64769.57</v>
      </c>
      <c r="J196" s="95">
        <v>23011.88</v>
      </c>
      <c r="K196" s="89">
        <f t="shared" ref="K196:K227" si="41">SUM(B196:J196)</f>
        <v>1374364.0899999999</v>
      </c>
      <c r="L196" s="90">
        <v>251498</v>
      </c>
      <c r="M196" s="91">
        <f t="shared" ref="M196:M250" si="42">IFERROR((K196/L196),0)</f>
        <v>5.4647118068533338</v>
      </c>
      <c r="O196" s="107"/>
    </row>
    <row r="197" spans="1:15" hidden="1" x14ac:dyDescent="0.25">
      <c r="A197" s="108">
        <v>51</v>
      </c>
      <c r="B197" s="89">
        <v>1221</v>
      </c>
      <c r="C197" s="89">
        <v>44552.639999999999</v>
      </c>
      <c r="D197" s="89">
        <v>201806.4</v>
      </c>
      <c r="E197" s="89">
        <v>536673.24</v>
      </c>
      <c r="F197" s="89">
        <v>578570.56000000006</v>
      </c>
      <c r="G197" s="89">
        <v>402195.62</v>
      </c>
      <c r="H197" s="89">
        <v>209061.42</v>
      </c>
      <c r="I197" s="89">
        <v>82908.17</v>
      </c>
      <c r="J197" s="89">
        <v>33181.14</v>
      </c>
      <c r="K197" s="89">
        <f t="shared" si="41"/>
        <v>2090170.1899999997</v>
      </c>
      <c r="L197" s="90">
        <v>404534</v>
      </c>
      <c r="M197" s="91">
        <f t="shared" si="42"/>
        <v>5.1668591267977471</v>
      </c>
    </row>
    <row r="198" spans="1:15" hidden="1" x14ac:dyDescent="0.25">
      <c r="A198" s="108">
        <v>50</v>
      </c>
      <c r="B198" s="89">
        <v>1112.17</v>
      </c>
      <c r="C198" s="89">
        <v>31818.75</v>
      </c>
      <c r="D198" s="89">
        <v>154566.9</v>
      </c>
      <c r="E198" s="89">
        <v>488232.79</v>
      </c>
      <c r="F198" s="89">
        <v>562094.46</v>
      </c>
      <c r="G198" s="89">
        <v>360761</v>
      </c>
      <c r="H198" s="89">
        <v>146656.94</v>
      </c>
      <c r="I198" s="89">
        <v>46192.68</v>
      </c>
      <c r="J198" s="89">
        <v>13547.81</v>
      </c>
      <c r="K198" s="89">
        <f t="shared" si="41"/>
        <v>1804983.4999999998</v>
      </c>
      <c r="L198" s="90">
        <v>350825</v>
      </c>
      <c r="M198" s="91">
        <f t="shared" si="42"/>
        <v>5.1449682890329926</v>
      </c>
    </row>
    <row r="199" spans="1:15" hidden="1" x14ac:dyDescent="0.25">
      <c r="A199" s="108">
        <v>49</v>
      </c>
      <c r="B199" s="89">
        <v>802.98</v>
      </c>
      <c r="C199" s="89">
        <v>23097.93</v>
      </c>
      <c r="D199" s="89">
        <v>119149.16</v>
      </c>
      <c r="E199" s="89">
        <v>371242.86</v>
      </c>
      <c r="F199" s="89">
        <v>604136.24</v>
      </c>
      <c r="G199" s="89">
        <v>445883.2</v>
      </c>
      <c r="H199" s="89">
        <v>211025.17</v>
      </c>
      <c r="I199" s="89">
        <v>80762.649999999994</v>
      </c>
      <c r="J199" s="89">
        <v>32609</v>
      </c>
      <c r="K199" s="89">
        <f t="shared" si="41"/>
        <v>1888709.1899999997</v>
      </c>
      <c r="L199" s="90">
        <v>346425</v>
      </c>
      <c r="M199" s="91">
        <f t="shared" si="42"/>
        <v>5.4520002597964918</v>
      </c>
    </row>
    <row r="200" spans="1:15" hidden="1" x14ac:dyDescent="0.25">
      <c r="A200" s="108">
        <v>48</v>
      </c>
      <c r="B200" s="89">
        <v>605.79999999999995</v>
      </c>
      <c r="C200" s="89">
        <v>20429.689999999999</v>
      </c>
      <c r="D200" s="89">
        <v>116266.31</v>
      </c>
      <c r="E200" s="89">
        <v>377580.49</v>
      </c>
      <c r="F200" s="89">
        <v>453239.7</v>
      </c>
      <c r="G200" s="89">
        <v>294451.99</v>
      </c>
      <c r="H200" s="89">
        <v>118620.93</v>
      </c>
      <c r="I200" s="89">
        <v>41513.120000000003</v>
      </c>
      <c r="J200" s="89">
        <v>17714.900000000001</v>
      </c>
      <c r="K200" s="89">
        <f t="shared" si="41"/>
        <v>1440422.93</v>
      </c>
      <c r="L200" s="90">
        <v>277175</v>
      </c>
      <c r="M200" s="91">
        <f t="shared" si="42"/>
        <v>5.1967996031388113</v>
      </c>
    </row>
    <row r="201" spans="1:15" hidden="1" x14ac:dyDescent="0.25">
      <c r="A201" s="108">
        <v>47</v>
      </c>
      <c r="B201" s="89">
        <v>470.3</v>
      </c>
      <c r="C201" s="89">
        <v>25831.38</v>
      </c>
      <c r="D201" s="89">
        <v>152884.57</v>
      </c>
      <c r="E201" s="89">
        <v>418715.16</v>
      </c>
      <c r="F201" s="89">
        <v>519238.23</v>
      </c>
      <c r="G201" s="89">
        <v>431444.29</v>
      </c>
      <c r="H201" s="89">
        <v>208378.22</v>
      </c>
      <c r="I201" s="89">
        <v>75652.94</v>
      </c>
      <c r="J201" s="89">
        <v>25872.1</v>
      </c>
      <c r="K201" s="89">
        <f t="shared" si="41"/>
        <v>1858487.19</v>
      </c>
      <c r="L201" s="90">
        <v>346739</v>
      </c>
      <c r="M201" s="91">
        <f t="shared" si="42"/>
        <v>5.3599023761388249</v>
      </c>
    </row>
    <row r="202" spans="1:15" hidden="1" x14ac:dyDescent="0.25">
      <c r="A202" s="108">
        <v>46</v>
      </c>
      <c r="B202" s="89">
        <v>1023.69</v>
      </c>
      <c r="C202" s="89">
        <v>34210.300000000003</v>
      </c>
      <c r="D202" s="89">
        <v>203756.62</v>
      </c>
      <c r="E202" s="89">
        <v>447964.08</v>
      </c>
      <c r="F202" s="89">
        <v>485174.17</v>
      </c>
      <c r="G202" s="89">
        <v>327875.82</v>
      </c>
      <c r="H202" s="89">
        <v>135236.71</v>
      </c>
      <c r="I202" s="89">
        <v>43689.99</v>
      </c>
      <c r="J202" s="89">
        <v>13533.3</v>
      </c>
      <c r="K202" s="89">
        <f t="shared" si="41"/>
        <v>1692464.68</v>
      </c>
      <c r="L202" s="90">
        <v>333445</v>
      </c>
      <c r="M202" s="91">
        <f t="shared" si="42"/>
        <v>5.0756936826163237</v>
      </c>
    </row>
    <row r="203" spans="1:15" hidden="1" x14ac:dyDescent="0.25">
      <c r="A203" s="108">
        <v>45</v>
      </c>
      <c r="B203" s="89">
        <v>473.43</v>
      </c>
      <c r="C203" s="89">
        <v>35757.919999999998</v>
      </c>
      <c r="D203" s="89">
        <v>133976.49</v>
      </c>
      <c r="E203" s="89">
        <v>367254.66</v>
      </c>
      <c r="F203" s="89">
        <v>516500.5</v>
      </c>
      <c r="G203" s="89">
        <v>387767.31</v>
      </c>
      <c r="H203" s="89">
        <v>159062.54999999999</v>
      </c>
      <c r="I203" s="89">
        <v>55424.43</v>
      </c>
      <c r="J203" s="89">
        <v>16742.5</v>
      </c>
      <c r="K203" s="89">
        <f t="shared" si="41"/>
        <v>1672959.79</v>
      </c>
      <c r="L203" s="90">
        <v>318183</v>
      </c>
      <c r="M203" s="91">
        <f t="shared" si="42"/>
        <v>5.2578540965419274</v>
      </c>
    </row>
    <row r="204" spans="1:15" hidden="1" x14ac:dyDescent="0.25">
      <c r="A204" s="108">
        <v>44</v>
      </c>
      <c r="B204" s="89">
        <v>550.39</v>
      </c>
      <c r="C204" s="89">
        <v>18010.509999999998</v>
      </c>
      <c r="D204" s="89">
        <v>123446.44</v>
      </c>
      <c r="E204" s="89">
        <v>433340.62</v>
      </c>
      <c r="F204" s="89">
        <v>517533.85</v>
      </c>
      <c r="G204" s="89">
        <v>390842.17</v>
      </c>
      <c r="H204" s="89">
        <v>173800.49</v>
      </c>
      <c r="I204" s="89">
        <v>58016.3</v>
      </c>
      <c r="J204" s="89">
        <v>17445.599999999999</v>
      </c>
      <c r="K204" s="89">
        <f t="shared" si="41"/>
        <v>1732986.37</v>
      </c>
      <c r="L204" s="90">
        <v>323982</v>
      </c>
      <c r="M204" s="91">
        <f t="shared" si="42"/>
        <v>5.3490205320048645</v>
      </c>
    </row>
    <row r="205" spans="1:15" hidden="1" x14ac:dyDescent="0.25">
      <c r="A205" s="108">
        <v>43</v>
      </c>
      <c r="B205" s="89">
        <v>938.75</v>
      </c>
      <c r="C205" s="89">
        <v>20124.23</v>
      </c>
      <c r="D205" s="89">
        <v>131116.10999999999</v>
      </c>
      <c r="E205" s="89">
        <v>399551.35</v>
      </c>
      <c r="F205" s="89">
        <v>582596.97</v>
      </c>
      <c r="G205" s="89">
        <v>378165.49</v>
      </c>
      <c r="H205" s="89">
        <v>168067.69</v>
      </c>
      <c r="I205" s="89">
        <v>54937.84</v>
      </c>
      <c r="J205" s="89">
        <v>6947.4</v>
      </c>
      <c r="K205" s="89">
        <f t="shared" si="41"/>
        <v>1742445.8299999998</v>
      </c>
      <c r="L205" s="90">
        <v>326212</v>
      </c>
      <c r="M205" s="91">
        <f t="shared" si="42"/>
        <v>5.3414522764337296</v>
      </c>
    </row>
    <row r="206" spans="1:15" hidden="1" x14ac:dyDescent="0.25">
      <c r="A206" s="108">
        <v>42</v>
      </c>
      <c r="B206" s="89">
        <v>1566.93</v>
      </c>
      <c r="C206" s="89">
        <v>33939.160000000003</v>
      </c>
      <c r="D206" s="89">
        <v>185933.86</v>
      </c>
      <c r="E206" s="89">
        <v>462263.82</v>
      </c>
      <c r="F206" s="89">
        <v>555663.51</v>
      </c>
      <c r="G206" s="89">
        <v>300313.48</v>
      </c>
      <c r="H206" s="89">
        <v>106275.46</v>
      </c>
      <c r="I206" s="89">
        <v>30809.81</v>
      </c>
      <c r="J206" s="89">
        <v>2918.2</v>
      </c>
      <c r="K206" s="89">
        <f t="shared" si="41"/>
        <v>1679684.23</v>
      </c>
      <c r="L206" s="90">
        <v>337184</v>
      </c>
      <c r="M206" s="91">
        <f t="shared" si="42"/>
        <v>4.9815063288886776</v>
      </c>
    </row>
    <row r="207" spans="1:15" hidden="1" x14ac:dyDescent="0.25">
      <c r="A207" s="108">
        <v>41</v>
      </c>
      <c r="B207" s="89">
        <v>1585.29</v>
      </c>
      <c r="C207" s="89">
        <v>27800.47</v>
      </c>
      <c r="D207" s="89">
        <v>165304.10999999999</v>
      </c>
      <c r="E207" s="89">
        <v>355326.55</v>
      </c>
      <c r="F207" s="89">
        <v>473023.87</v>
      </c>
      <c r="G207" s="89">
        <v>274872.71000000002</v>
      </c>
      <c r="H207" s="89">
        <v>103344.67</v>
      </c>
      <c r="I207" s="89">
        <v>28561.05</v>
      </c>
      <c r="J207" s="89">
        <v>4580.8999999999996</v>
      </c>
      <c r="K207" s="89">
        <f t="shared" si="41"/>
        <v>1434399.6199999999</v>
      </c>
      <c r="L207" s="90">
        <v>285085</v>
      </c>
      <c r="M207" s="91">
        <f t="shared" si="42"/>
        <v>5.0314805058140548</v>
      </c>
    </row>
    <row r="208" spans="1:15" hidden="1" x14ac:dyDescent="0.25">
      <c r="A208" s="108">
        <v>40</v>
      </c>
      <c r="B208" s="89">
        <v>871.4</v>
      </c>
      <c r="C208" s="89">
        <v>16736.900000000001</v>
      </c>
      <c r="D208" s="89">
        <v>79769.820000000007</v>
      </c>
      <c r="E208" s="89">
        <v>252812.69</v>
      </c>
      <c r="F208" s="89">
        <v>461848.57</v>
      </c>
      <c r="G208" s="89">
        <v>332105.09000000003</v>
      </c>
      <c r="H208" s="89">
        <v>197034.49</v>
      </c>
      <c r="I208" s="89">
        <v>82981.070000000007</v>
      </c>
      <c r="J208" s="89">
        <v>25498.2</v>
      </c>
      <c r="K208" s="89">
        <f t="shared" si="41"/>
        <v>1449658.23</v>
      </c>
      <c r="L208" s="90">
        <v>258665</v>
      </c>
      <c r="M208" s="91">
        <f t="shared" si="42"/>
        <v>5.6043849380472812</v>
      </c>
    </row>
    <row r="209" spans="1:13" x14ac:dyDescent="0.25">
      <c r="A209" s="83" t="s">
        <v>43</v>
      </c>
      <c r="B209" s="89">
        <f t="shared" ref="B209:J209" si="43">SUM(B196:B208)</f>
        <v>11876.1</v>
      </c>
      <c r="C209" s="89">
        <f t="shared" si="43"/>
        <v>349456.91999999993</v>
      </c>
      <c r="D209" s="89">
        <f t="shared" si="43"/>
        <v>1850766.5099999995</v>
      </c>
      <c r="E209" s="89">
        <f t="shared" si="43"/>
        <v>5215571.9800000004</v>
      </c>
      <c r="F209" s="89">
        <f t="shared" si="43"/>
        <v>6714057.4400000004</v>
      </c>
      <c r="G209" s="89">
        <f t="shared" si="43"/>
        <v>4638068.13</v>
      </c>
      <c r="H209" s="89">
        <f t="shared" si="43"/>
        <v>2102116.21</v>
      </c>
      <c r="I209" s="89">
        <f t="shared" si="43"/>
        <v>746219.62000000011</v>
      </c>
      <c r="J209" s="89">
        <f t="shared" si="43"/>
        <v>233602.93000000002</v>
      </c>
      <c r="K209" s="89">
        <f t="shared" si="41"/>
        <v>21861735.84</v>
      </c>
      <c r="L209" s="90">
        <f>SUM(L196:L208)</f>
        <v>4159952</v>
      </c>
      <c r="M209" s="91">
        <f t="shared" si="42"/>
        <v>5.2552855994492242</v>
      </c>
    </row>
    <row r="210" spans="1:13" hidden="1" x14ac:dyDescent="0.25">
      <c r="A210" s="108">
        <v>39</v>
      </c>
      <c r="B210" s="89">
        <v>1580.8</v>
      </c>
      <c r="C210" s="89">
        <v>19728.53</v>
      </c>
      <c r="D210" s="89">
        <v>93027.6</v>
      </c>
      <c r="E210" s="89">
        <v>249880.88</v>
      </c>
      <c r="F210" s="89">
        <v>566280.5</v>
      </c>
      <c r="G210" s="89">
        <v>427862.59</v>
      </c>
      <c r="H210" s="89">
        <v>240354.87</v>
      </c>
      <c r="I210" s="89">
        <v>105216.61</v>
      </c>
      <c r="J210" s="89">
        <v>39909.33</v>
      </c>
      <c r="K210" s="89">
        <f t="shared" si="41"/>
        <v>1743841.7100000002</v>
      </c>
      <c r="L210" s="90">
        <v>305151</v>
      </c>
      <c r="M210" s="91">
        <f t="shared" si="42"/>
        <v>5.7146845660017505</v>
      </c>
    </row>
    <row r="211" spans="1:13" hidden="1" x14ac:dyDescent="0.25">
      <c r="A211" s="108">
        <v>38</v>
      </c>
      <c r="B211" s="89">
        <v>1653.12</v>
      </c>
      <c r="C211" s="89">
        <v>16665.240000000002</v>
      </c>
      <c r="D211" s="89">
        <v>122137.16</v>
      </c>
      <c r="E211" s="89">
        <v>265717.68</v>
      </c>
      <c r="F211" s="89">
        <v>589189.30000000005</v>
      </c>
      <c r="G211" s="89">
        <v>420680.33</v>
      </c>
      <c r="H211" s="89">
        <v>232268.02</v>
      </c>
      <c r="I211" s="89">
        <v>96678.59</v>
      </c>
      <c r="J211" s="89">
        <v>41556.839999999997</v>
      </c>
      <c r="K211" s="89">
        <f t="shared" si="41"/>
        <v>1786546.2800000003</v>
      </c>
      <c r="L211" s="90">
        <v>315125</v>
      </c>
      <c r="M211" s="91">
        <f t="shared" si="42"/>
        <v>5.6693257596191993</v>
      </c>
    </row>
    <row r="212" spans="1:13" hidden="1" x14ac:dyDescent="0.25">
      <c r="A212" s="108">
        <v>37</v>
      </c>
      <c r="B212" s="89">
        <v>1552.56</v>
      </c>
      <c r="C212" s="89">
        <v>19562.46</v>
      </c>
      <c r="D212" s="89">
        <v>123577.17</v>
      </c>
      <c r="E212" s="89">
        <v>279773.09000000003</v>
      </c>
      <c r="F212" s="89">
        <v>551558.53</v>
      </c>
      <c r="G212" s="89">
        <v>336927.72</v>
      </c>
      <c r="H212" s="89">
        <v>151737.32999999999</v>
      </c>
      <c r="I212" s="89">
        <v>50268.18</v>
      </c>
      <c r="J212" s="89">
        <v>12539.94</v>
      </c>
      <c r="K212" s="89">
        <f t="shared" si="41"/>
        <v>1527496.98</v>
      </c>
      <c r="L212" s="90">
        <v>283673</v>
      </c>
      <c r="M212" s="91">
        <f t="shared" si="42"/>
        <v>5.3847104941252777</v>
      </c>
    </row>
    <row r="213" spans="1:13" hidden="1" x14ac:dyDescent="0.25">
      <c r="A213" s="108">
        <v>36</v>
      </c>
      <c r="B213" s="89">
        <v>787.8</v>
      </c>
      <c r="C213" s="89">
        <v>11354.47</v>
      </c>
      <c r="D213" s="89">
        <v>81328.789999999994</v>
      </c>
      <c r="E213" s="89">
        <v>293556.67</v>
      </c>
      <c r="F213" s="89">
        <v>523127.95</v>
      </c>
      <c r="G213" s="89">
        <v>294223.71000000002</v>
      </c>
      <c r="H213" s="89">
        <v>137464.57</v>
      </c>
      <c r="I213" s="89">
        <v>45590.14</v>
      </c>
      <c r="J213" s="89">
        <v>11881.8</v>
      </c>
      <c r="K213" s="89">
        <f t="shared" si="41"/>
        <v>1399315.9</v>
      </c>
      <c r="L213" s="90">
        <v>255313</v>
      </c>
      <c r="M213" s="91">
        <f t="shared" si="42"/>
        <v>5.4807859372613219</v>
      </c>
    </row>
    <row r="214" spans="1:13" hidden="1" x14ac:dyDescent="0.25">
      <c r="A214" s="108">
        <v>35</v>
      </c>
      <c r="B214" s="89">
        <v>1265.02</v>
      </c>
      <c r="C214" s="89">
        <v>17156.400000000001</v>
      </c>
      <c r="D214" s="89">
        <v>77186.490000000005</v>
      </c>
      <c r="E214" s="89">
        <v>257718.91</v>
      </c>
      <c r="F214" s="89">
        <v>484224.42</v>
      </c>
      <c r="G214" s="89">
        <v>300339.53999999998</v>
      </c>
      <c r="H214" s="89">
        <v>151293.92000000001</v>
      </c>
      <c r="I214" s="89">
        <v>56838.68</v>
      </c>
      <c r="J214" s="89">
        <v>17407.64</v>
      </c>
      <c r="K214" s="89">
        <f t="shared" si="41"/>
        <v>1363431.0199999998</v>
      </c>
      <c r="L214" s="90">
        <v>248504</v>
      </c>
      <c r="M214" s="91">
        <f t="shared" si="42"/>
        <v>5.4865556288832362</v>
      </c>
    </row>
    <row r="215" spans="1:13" hidden="1" x14ac:dyDescent="0.25">
      <c r="A215" s="108">
        <v>34</v>
      </c>
      <c r="B215" s="89">
        <v>891.57</v>
      </c>
      <c r="C215" s="89">
        <v>14043.18</v>
      </c>
      <c r="D215" s="89">
        <v>77700.92</v>
      </c>
      <c r="E215" s="89">
        <v>290556.62</v>
      </c>
      <c r="F215" s="89">
        <v>335266.14</v>
      </c>
      <c r="G215" s="89">
        <v>294358.32</v>
      </c>
      <c r="H215" s="89">
        <v>137916.87</v>
      </c>
      <c r="I215" s="89">
        <v>56601.279999999999</v>
      </c>
      <c r="J215" s="89">
        <v>38224.18</v>
      </c>
      <c r="K215" s="89">
        <f t="shared" si="41"/>
        <v>1245559.08</v>
      </c>
      <c r="L215" s="90">
        <v>226274</v>
      </c>
      <c r="M215" s="91">
        <f t="shared" si="42"/>
        <v>5.5046495841325118</v>
      </c>
    </row>
    <row r="216" spans="1:13" hidden="1" x14ac:dyDescent="0.25">
      <c r="A216" s="108">
        <v>33</v>
      </c>
      <c r="B216" s="89">
        <v>720.61</v>
      </c>
      <c r="C216" s="89">
        <v>16818.25</v>
      </c>
      <c r="D216" s="89">
        <v>86593.3</v>
      </c>
      <c r="E216" s="89">
        <v>291474.53000000003</v>
      </c>
      <c r="F216" s="89">
        <v>318512.49</v>
      </c>
      <c r="G216" s="89">
        <v>287162.08</v>
      </c>
      <c r="H216" s="89">
        <v>113042.4</v>
      </c>
      <c r="I216" s="89">
        <v>44465.95</v>
      </c>
      <c r="J216" s="89">
        <v>13979.67</v>
      </c>
      <c r="K216" s="89">
        <f t="shared" si="41"/>
        <v>1172769.2799999998</v>
      </c>
      <c r="L216" s="90">
        <v>221140</v>
      </c>
      <c r="M216" s="91">
        <f t="shared" si="42"/>
        <v>5.3032887763407786</v>
      </c>
    </row>
    <row r="217" spans="1:13" hidden="1" x14ac:dyDescent="0.25">
      <c r="A217" s="108">
        <v>32</v>
      </c>
      <c r="B217" s="89">
        <v>172.35</v>
      </c>
      <c r="C217" s="89">
        <v>2302.34</v>
      </c>
      <c r="D217" s="89">
        <v>18628.330000000002</v>
      </c>
      <c r="E217" s="89">
        <v>133267.65</v>
      </c>
      <c r="F217" s="89">
        <v>126820.21</v>
      </c>
      <c r="G217" s="89">
        <v>103386.22</v>
      </c>
      <c r="H217" s="89">
        <v>39407.06</v>
      </c>
      <c r="I217" s="89">
        <v>12371.88</v>
      </c>
      <c r="J217" s="89">
        <v>2989.4</v>
      </c>
      <c r="K217" s="89">
        <f t="shared" si="41"/>
        <v>439345.44</v>
      </c>
      <c r="L217" s="90">
        <v>82289</v>
      </c>
      <c r="M217" s="91">
        <f t="shared" si="42"/>
        <v>5.3390543085953164</v>
      </c>
    </row>
    <row r="218" spans="1:13" hidden="1" x14ac:dyDescent="0.25">
      <c r="A218" s="108">
        <v>31</v>
      </c>
      <c r="B218" s="89">
        <v>22.64</v>
      </c>
      <c r="C218" s="89">
        <v>773.17</v>
      </c>
      <c r="D218" s="89">
        <v>7762</v>
      </c>
      <c r="E218" s="89">
        <v>72412.850000000006</v>
      </c>
      <c r="F218" s="89">
        <v>65649.789999999994</v>
      </c>
      <c r="G218" s="89">
        <v>63495.57</v>
      </c>
      <c r="H218" s="89">
        <v>13780.42</v>
      </c>
      <c r="I218" s="89">
        <v>2685.9</v>
      </c>
      <c r="J218" s="89">
        <v>0</v>
      </c>
      <c r="K218" s="89">
        <f t="shared" si="41"/>
        <v>226582.34000000003</v>
      </c>
      <c r="L218" s="90">
        <v>43236</v>
      </c>
      <c r="M218" s="91">
        <f t="shared" si="42"/>
        <v>5.2405944120640209</v>
      </c>
    </row>
    <row r="219" spans="1:13" hidden="1" x14ac:dyDescent="0.25">
      <c r="A219" s="108">
        <v>30</v>
      </c>
      <c r="B219" s="89">
        <v>1608.92</v>
      </c>
      <c r="C219" s="89">
        <v>15563.96</v>
      </c>
      <c r="D219" s="89">
        <v>92442.65</v>
      </c>
      <c r="E219" s="89">
        <v>209670.83</v>
      </c>
      <c r="F219" s="89">
        <v>175184.81</v>
      </c>
      <c r="G219" s="89">
        <v>138575.13</v>
      </c>
      <c r="H219" s="89">
        <v>53565.05</v>
      </c>
      <c r="I219" s="89">
        <v>16011.01</v>
      </c>
      <c r="J219" s="89">
        <v>3030.66</v>
      </c>
      <c r="K219" s="89">
        <f t="shared" si="41"/>
        <v>705653.02000000014</v>
      </c>
      <c r="L219" s="90">
        <v>143982</v>
      </c>
      <c r="M219" s="91">
        <f t="shared" si="42"/>
        <v>4.9009808170465758</v>
      </c>
    </row>
    <row r="220" spans="1:13" hidden="1" x14ac:dyDescent="0.25">
      <c r="A220" s="108">
        <v>29</v>
      </c>
      <c r="B220" s="89">
        <v>1674.81</v>
      </c>
      <c r="C220" s="89">
        <v>20792.43</v>
      </c>
      <c r="D220" s="89">
        <v>116818.96</v>
      </c>
      <c r="E220" s="89">
        <v>332733.8</v>
      </c>
      <c r="F220" s="89">
        <v>451296.8</v>
      </c>
      <c r="G220" s="89">
        <v>359023.92</v>
      </c>
      <c r="H220" s="89">
        <v>165217.17000000001</v>
      </c>
      <c r="I220" s="89">
        <v>57921.34</v>
      </c>
      <c r="J220" s="89">
        <v>14932.66</v>
      </c>
      <c r="K220" s="89">
        <f t="shared" si="41"/>
        <v>1520411.89</v>
      </c>
      <c r="L220" s="90">
        <v>281265</v>
      </c>
      <c r="M220" s="91">
        <f t="shared" si="42"/>
        <v>5.4056206424546245</v>
      </c>
    </row>
    <row r="221" spans="1:13" hidden="1" x14ac:dyDescent="0.25">
      <c r="A221" s="108">
        <v>28</v>
      </c>
      <c r="B221" s="89">
        <v>936.81</v>
      </c>
      <c r="C221" s="89">
        <v>10432.66</v>
      </c>
      <c r="D221" s="89">
        <v>65817.259999999995</v>
      </c>
      <c r="E221" s="89">
        <v>212203.28</v>
      </c>
      <c r="F221" s="89">
        <v>338947.69</v>
      </c>
      <c r="G221" s="89">
        <v>355003.91</v>
      </c>
      <c r="H221" s="89">
        <v>238621.04</v>
      </c>
      <c r="I221" s="89">
        <v>145690.79999999999</v>
      </c>
      <c r="J221" s="89">
        <v>68007.39</v>
      </c>
      <c r="K221" s="89">
        <f t="shared" si="41"/>
        <v>1435660.8399999999</v>
      </c>
      <c r="L221" s="90">
        <v>238899</v>
      </c>
      <c r="M221" s="91">
        <f t="shared" si="42"/>
        <v>6.0094886960598402</v>
      </c>
    </row>
    <row r="222" spans="1:13" hidden="1" x14ac:dyDescent="0.25">
      <c r="A222" s="108">
        <v>27</v>
      </c>
      <c r="B222" s="89">
        <v>1024.1500000000001</v>
      </c>
      <c r="C222" s="89">
        <v>15246.14</v>
      </c>
      <c r="D222" s="89">
        <v>121571.44</v>
      </c>
      <c r="E222" s="89">
        <v>244426.66</v>
      </c>
      <c r="F222" s="89">
        <v>357851.72</v>
      </c>
      <c r="G222" s="89">
        <v>357761.99</v>
      </c>
      <c r="H222" s="89">
        <v>252407.95</v>
      </c>
      <c r="I222" s="89">
        <v>157282.01999999999</v>
      </c>
      <c r="J222" s="89">
        <v>68303.77</v>
      </c>
      <c r="K222" s="89">
        <f t="shared" si="41"/>
        <v>1575875.84</v>
      </c>
      <c r="L222" s="90">
        <v>270694</v>
      </c>
      <c r="M222" s="91">
        <f t="shared" si="42"/>
        <v>5.8216134823823209</v>
      </c>
    </row>
    <row r="223" spans="1:13" x14ac:dyDescent="0.25">
      <c r="A223" s="83" t="s">
        <v>44</v>
      </c>
      <c r="B223" s="89">
        <f t="shared" ref="B223:J223" si="44">SUM(B210:B222)</f>
        <v>13891.159999999998</v>
      </c>
      <c r="C223" s="89">
        <f t="shared" si="44"/>
        <v>180439.22999999998</v>
      </c>
      <c r="D223" s="89">
        <f t="shared" si="44"/>
        <v>1084592.07</v>
      </c>
      <c r="E223" s="89">
        <f t="shared" si="44"/>
        <v>3133393.4499999997</v>
      </c>
      <c r="F223" s="89">
        <f t="shared" si="44"/>
        <v>4883910.3499999996</v>
      </c>
      <c r="G223" s="89">
        <f t="shared" si="44"/>
        <v>3738801.0300000003</v>
      </c>
      <c r="H223" s="89">
        <f t="shared" si="44"/>
        <v>1927076.67</v>
      </c>
      <c r="I223" s="89">
        <f t="shared" si="44"/>
        <v>847622.38000000012</v>
      </c>
      <c r="J223" s="89">
        <f t="shared" si="44"/>
        <v>332763.28000000003</v>
      </c>
      <c r="K223" s="89">
        <f t="shared" si="41"/>
        <v>16142489.619999999</v>
      </c>
      <c r="L223" s="90">
        <f>SUM(L210:L222)</f>
        <v>2915545</v>
      </c>
      <c r="M223" s="91">
        <f t="shared" si="42"/>
        <v>5.5366971252373052</v>
      </c>
    </row>
    <row r="224" spans="1:13" hidden="1" x14ac:dyDescent="0.25">
      <c r="A224" s="108">
        <v>26</v>
      </c>
      <c r="B224" s="89">
        <v>685.32</v>
      </c>
      <c r="C224" s="89">
        <v>5949.23</v>
      </c>
      <c r="D224" s="89">
        <v>34319.550000000003</v>
      </c>
      <c r="E224" s="89">
        <v>179118.29</v>
      </c>
      <c r="F224" s="89">
        <v>301382.52</v>
      </c>
      <c r="G224" s="89">
        <v>384698.46</v>
      </c>
      <c r="H224" s="89">
        <v>303994.53000000003</v>
      </c>
      <c r="I224" s="89">
        <v>222846.54</v>
      </c>
      <c r="J224" s="89">
        <v>112479.74</v>
      </c>
      <c r="K224" s="89">
        <f t="shared" si="41"/>
        <v>1545474.1800000002</v>
      </c>
      <c r="L224" s="90">
        <v>240740</v>
      </c>
      <c r="M224" s="91">
        <f t="shared" si="42"/>
        <v>6.4196817313284047</v>
      </c>
    </row>
    <row r="225" spans="1:13" hidden="1" x14ac:dyDescent="0.25">
      <c r="A225" s="108">
        <v>25</v>
      </c>
      <c r="B225" s="89">
        <v>138.77000000000001</v>
      </c>
      <c r="C225" s="89">
        <v>6372.78</v>
      </c>
      <c r="D225" s="89">
        <v>41277.03</v>
      </c>
      <c r="E225" s="89">
        <v>170166.06</v>
      </c>
      <c r="F225" s="89">
        <v>276276.44</v>
      </c>
      <c r="G225" s="89">
        <v>264740.28000000003</v>
      </c>
      <c r="H225" s="89">
        <v>226278.39999999999</v>
      </c>
      <c r="I225" s="89">
        <v>146561.91</v>
      </c>
      <c r="J225" s="89">
        <v>84399.4</v>
      </c>
      <c r="K225" s="89">
        <f t="shared" si="41"/>
        <v>1216211.07</v>
      </c>
      <c r="L225" s="90">
        <v>196145</v>
      </c>
      <c r="M225" s="91">
        <f t="shared" si="42"/>
        <v>6.2005713630222541</v>
      </c>
    </row>
    <row r="226" spans="1:13" hidden="1" x14ac:dyDescent="0.25">
      <c r="A226" s="108">
        <v>24</v>
      </c>
      <c r="B226" s="89">
        <v>685.61</v>
      </c>
      <c r="C226" s="89">
        <v>6570.19</v>
      </c>
      <c r="D226" s="89">
        <v>44161.33</v>
      </c>
      <c r="E226" s="89">
        <v>192949.06</v>
      </c>
      <c r="F226" s="89">
        <v>283236.55</v>
      </c>
      <c r="G226" s="89">
        <v>283709.14</v>
      </c>
      <c r="H226" s="89">
        <v>218171.44</v>
      </c>
      <c r="I226" s="89">
        <v>145744.84</v>
      </c>
      <c r="J226" s="89">
        <v>94567.8</v>
      </c>
      <c r="K226" s="89">
        <f t="shared" si="41"/>
        <v>1269795.9600000002</v>
      </c>
      <c r="L226" s="90">
        <v>205873</v>
      </c>
      <c r="M226" s="91">
        <f t="shared" si="42"/>
        <v>6.1678605742375163</v>
      </c>
    </row>
    <row r="227" spans="1:13" hidden="1" x14ac:dyDescent="0.25">
      <c r="A227" s="108">
        <v>23</v>
      </c>
      <c r="B227" s="89">
        <v>467.77</v>
      </c>
      <c r="C227" s="89">
        <v>13689.46</v>
      </c>
      <c r="D227" s="89">
        <v>65002.03</v>
      </c>
      <c r="E227" s="89">
        <v>224245.14</v>
      </c>
      <c r="F227" s="89">
        <v>266178.77</v>
      </c>
      <c r="G227" s="89">
        <v>245433.55</v>
      </c>
      <c r="H227" s="89">
        <v>167908.06</v>
      </c>
      <c r="I227" s="89">
        <v>131523.35999999999</v>
      </c>
      <c r="J227" s="89">
        <v>80372.2</v>
      </c>
      <c r="K227" s="89">
        <f t="shared" si="41"/>
        <v>1194820.3400000001</v>
      </c>
      <c r="L227" s="90">
        <v>204204</v>
      </c>
      <c r="M227" s="91">
        <f t="shared" si="42"/>
        <v>5.8511113396407515</v>
      </c>
    </row>
    <row r="228" spans="1:13" hidden="1" x14ac:dyDescent="0.25">
      <c r="A228" s="108">
        <v>22</v>
      </c>
      <c r="B228" s="89">
        <v>305.13</v>
      </c>
      <c r="C228" s="89">
        <v>11717.59</v>
      </c>
      <c r="D228" s="89">
        <v>70207.63</v>
      </c>
      <c r="E228" s="89">
        <v>180777.1</v>
      </c>
      <c r="F228" s="89">
        <v>230129.3</v>
      </c>
      <c r="G228" s="89">
        <v>245265.29</v>
      </c>
      <c r="H228" s="89">
        <v>148488.29</v>
      </c>
      <c r="I228" s="89">
        <v>93351.92</v>
      </c>
      <c r="J228" s="89">
        <v>50142.9</v>
      </c>
      <c r="K228" s="89">
        <f t="shared" ref="K228:K251" si="45">SUM(B228:J228)</f>
        <v>1030385.1500000001</v>
      </c>
      <c r="L228" s="90">
        <v>179688</v>
      </c>
      <c r="M228" s="91">
        <f t="shared" si="42"/>
        <v>5.7343014002048003</v>
      </c>
    </row>
    <row r="229" spans="1:13" hidden="1" x14ac:dyDescent="0.25">
      <c r="A229" s="108">
        <v>21</v>
      </c>
      <c r="B229" s="89">
        <v>524.41</v>
      </c>
      <c r="C229" s="89">
        <v>14307.86</v>
      </c>
      <c r="D229" s="89">
        <v>65074.16</v>
      </c>
      <c r="E229" s="89">
        <v>239680.96</v>
      </c>
      <c r="F229" s="89">
        <v>309663.3</v>
      </c>
      <c r="G229" s="89">
        <v>341302.43</v>
      </c>
      <c r="H229" s="89">
        <v>216329.28</v>
      </c>
      <c r="I229" s="89">
        <v>120158.82</v>
      </c>
      <c r="J229" s="89">
        <v>46388.3</v>
      </c>
      <c r="K229" s="89">
        <f t="shared" si="45"/>
        <v>1353429.52</v>
      </c>
      <c r="L229" s="90">
        <v>233768</v>
      </c>
      <c r="M229" s="91">
        <f t="shared" si="42"/>
        <v>5.7896269805961467</v>
      </c>
    </row>
    <row r="230" spans="1:13" hidden="1" x14ac:dyDescent="0.25">
      <c r="A230" s="108">
        <v>20</v>
      </c>
      <c r="B230" s="89">
        <v>630.04</v>
      </c>
      <c r="C230" s="89">
        <v>9617.82</v>
      </c>
      <c r="D230" s="89">
        <v>52024.98</v>
      </c>
      <c r="E230" s="89">
        <v>194944.14</v>
      </c>
      <c r="F230" s="89">
        <v>238797.11</v>
      </c>
      <c r="G230" s="89">
        <v>283068.52</v>
      </c>
      <c r="H230" s="89">
        <v>200055.88</v>
      </c>
      <c r="I230" s="89">
        <v>129447.66</v>
      </c>
      <c r="J230" s="89">
        <v>57772</v>
      </c>
      <c r="K230" s="89">
        <f t="shared" si="45"/>
        <v>1166358.1499999999</v>
      </c>
      <c r="L230" s="90">
        <v>196197</v>
      </c>
      <c r="M230" s="91">
        <f t="shared" si="42"/>
        <v>5.944831725255737</v>
      </c>
    </row>
    <row r="231" spans="1:13" hidden="1" x14ac:dyDescent="0.25">
      <c r="A231" s="108">
        <v>19</v>
      </c>
      <c r="B231" s="89">
        <v>784.93</v>
      </c>
      <c r="C231" s="89">
        <v>23538.38</v>
      </c>
      <c r="D231" s="89">
        <v>127846.34</v>
      </c>
      <c r="E231" s="89">
        <v>284563.52</v>
      </c>
      <c r="F231" s="89">
        <v>327552.23</v>
      </c>
      <c r="G231" s="89">
        <v>318807.98</v>
      </c>
      <c r="H231" s="89">
        <v>211026.58</v>
      </c>
      <c r="I231" s="89">
        <v>149002.5</v>
      </c>
      <c r="J231" s="89">
        <v>55936.9</v>
      </c>
      <c r="K231" s="89">
        <f t="shared" si="45"/>
        <v>1499059.3599999999</v>
      </c>
      <c r="L231" s="90">
        <v>266931</v>
      </c>
      <c r="M231" s="91">
        <f t="shared" si="42"/>
        <v>5.6159058333426985</v>
      </c>
    </row>
    <row r="232" spans="1:13" hidden="1" x14ac:dyDescent="0.25">
      <c r="A232" s="108">
        <v>18</v>
      </c>
      <c r="B232" s="89">
        <v>1310.32</v>
      </c>
      <c r="C232" s="89">
        <v>17570.78</v>
      </c>
      <c r="D232" s="89">
        <v>96128.36</v>
      </c>
      <c r="E232" s="89">
        <v>243818.54</v>
      </c>
      <c r="F232" s="89">
        <v>276816.11</v>
      </c>
      <c r="G232" s="89">
        <v>245506.43</v>
      </c>
      <c r="H232" s="89">
        <v>143683.95000000001</v>
      </c>
      <c r="I232" s="89">
        <v>79043.42</v>
      </c>
      <c r="J232" s="89">
        <v>25884.9</v>
      </c>
      <c r="K232" s="89">
        <f t="shared" si="45"/>
        <v>1129762.8099999998</v>
      </c>
      <c r="L232" s="90">
        <v>206121</v>
      </c>
      <c r="M232" s="91">
        <f t="shared" si="42"/>
        <v>5.4810660243255169</v>
      </c>
    </row>
    <row r="233" spans="1:13" hidden="1" x14ac:dyDescent="0.25">
      <c r="A233" s="108">
        <v>17</v>
      </c>
      <c r="B233" s="89">
        <v>1003.63</v>
      </c>
      <c r="C233" s="89">
        <v>19931.41</v>
      </c>
      <c r="D233" s="89">
        <v>115824.78</v>
      </c>
      <c r="E233" s="89">
        <v>320589.51</v>
      </c>
      <c r="F233" s="89">
        <v>436666.11</v>
      </c>
      <c r="G233" s="89">
        <v>341117.3</v>
      </c>
      <c r="H233" s="89">
        <v>171186.39</v>
      </c>
      <c r="I233" s="89">
        <v>78715.66</v>
      </c>
      <c r="J233" s="89">
        <v>29009.3</v>
      </c>
      <c r="K233" s="89">
        <f t="shared" si="45"/>
        <v>1514044.0899999999</v>
      </c>
      <c r="L233" s="90">
        <v>278227</v>
      </c>
      <c r="M233" s="91">
        <f t="shared" si="42"/>
        <v>5.4417583124570941</v>
      </c>
    </row>
    <row r="234" spans="1:13" hidden="1" x14ac:dyDescent="0.25">
      <c r="A234" s="108">
        <v>16</v>
      </c>
      <c r="B234" s="89">
        <v>1182.74</v>
      </c>
      <c r="C234" s="89">
        <v>23897.41</v>
      </c>
      <c r="D234" s="89">
        <v>108372.5</v>
      </c>
      <c r="E234" s="89">
        <v>299450.78999999998</v>
      </c>
      <c r="F234" s="89">
        <v>389178.78</v>
      </c>
      <c r="G234" s="89">
        <v>304997.03000000003</v>
      </c>
      <c r="H234" s="89">
        <v>154896.10999999999</v>
      </c>
      <c r="I234" s="89">
        <v>66917.06</v>
      </c>
      <c r="J234" s="89">
        <v>21725.7</v>
      </c>
      <c r="K234" s="89">
        <f t="shared" si="45"/>
        <v>1370618.1199999999</v>
      </c>
      <c r="L234" s="90">
        <v>255686</v>
      </c>
      <c r="M234" s="91">
        <f t="shared" si="42"/>
        <v>5.360552083414813</v>
      </c>
    </row>
    <row r="235" spans="1:13" hidden="1" x14ac:dyDescent="0.25">
      <c r="A235" s="108">
        <v>15</v>
      </c>
      <c r="B235" s="89">
        <v>1902.24</v>
      </c>
      <c r="C235" s="89">
        <v>18783.96</v>
      </c>
      <c r="D235" s="89">
        <v>92418.58</v>
      </c>
      <c r="E235" s="89">
        <v>242866.6</v>
      </c>
      <c r="F235" s="89">
        <v>323132.86</v>
      </c>
      <c r="G235" s="89">
        <v>257676.56</v>
      </c>
      <c r="H235" s="89">
        <v>130846.98</v>
      </c>
      <c r="I235" s="89">
        <v>54305</v>
      </c>
      <c r="J235" s="89">
        <v>18562.7</v>
      </c>
      <c r="K235" s="89">
        <f t="shared" si="45"/>
        <v>1140495.48</v>
      </c>
      <c r="L235" s="90">
        <v>211695</v>
      </c>
      <c r="M235" s="91">
        <f t="shared" si="42"/>
        <v>5.3874464677956491</v>
      </c>
    </row>
    <row r="236" spans="1:13" hidden="1" x14ac:dyDescent="0.25">
      <c r="A236" s="108">
        <v>14</v>
      </c>
      <c r="B236" s="89">
        <v>870.8</v>
      </c>
      <c r="C236" s="89">
        <v>8944.01</v>
      </c>
      <c r="D236" s="89">
        <v>45086.29</v>
      </c>
      <c r="E236" s="89">
        <v>176166.99</v>
      </c>
      <c r="F236" s="89">
        <v>266146</v>
      </c>
      <c r="G236" s="89">
        <v>201797.96</v>
      </c>
      <c r="H236" s="89">
        <v>95602.74</v>
      </c>
      <c r="I236" s="89">
        <v>38097.1</v>
      </c>
      <c r="J236" s="89">
        <v>5651.1</v>
      </c>
      <c r="K236" s="89">
        <f t="shared" si="45"/>
        <v>838362.98999999987</v>
      </c>
      <c r="L236" s="90">
        <v>153850</v>
      </c>
      <c r="M236" s="91">
        <f t="shared" si="42"/>
        <v>5.4492232044198889</v>
      </c>
    </row>
    <row r="237" spans="1:13" x14ac:dyDescent="0.25">
      <c r="A237" s="83" t="s">
        <v>45</v>
      </c>
      <c r="B237" s="89">
        <f t="shared" ref="B237:J237" si="46">SUM(B224:B236)</f>
        <v>10491.71</v>
      </c>
      <c r="C237" s="89">
        <f t="shared" si="46"/>
        <v>180890.88</v>
      </c>
      <c r="D237" s="89">
        <f t="shared" si="46"/>
        <v>957743.55999999994</v>
      </c>
      <c r="E237" s="89">
        <f t="shared" si="46"/>
        <v>2949336.7</v>
      </c>
      <c r="F237" s="89">
        <f t="shared" si="46"/>
        <v>3925156.0799999996</v>
      </c>
      <c r="G237" s="89">
        <f t="shared" si="46"/>
        <v>3718120.93</v>
      </c>
      <c r="H237" s="89">
        <f t="shared" si="46"/>
        <v>2388468.6300000004</v>
      </c>
      <c r="I237" s="89">
        <f t="shared" si="46"/>
        <v>1455715.7900000003</v>
      </c>
      <c r="J237" s="89">
        <f t="shared" si="46"/>
        <v>682892.94000000006</v>
      </c>
      <c r="K237" s="89">
        <f t="shared" si="45"/>
        <v>16268817.220000001</v>
      </c>
      <c r="L237" s="90">
        <f>SUM(L224:L236)</f>
        <v>2829125</v>
      </c>
      <c r="M237" s="91">
        <f t="shared" si="42"/>
        <v>5.7504766385366501</v>
      </c>
    </row>
    <row r="238" spans="1:13" hidden="1" x14ac:dyDescent="0.25">
      <c r="A238" s="108">
        <v>13</v>
      </c>
      <c r="B238" s="89">
        <v>480.89</v>
      </c>
      <c r="C238" s="89">
        <v>15631.29</v>
      </c>
      <c r="D238" s="89">
        <v>94647.39</v>
      </c>
      <c r="E238" s="89">
        <v>300324.86</v>
      </c>
      <c r="F238" s="89">
        <v>378296.35</v>
      </c>
      <c r="G238" s="89">
        <v>298969.33</v>
      </c>
      <c r="H238" s="89">
        <v>123522.98</v>
      </c>
      <c r="I238" s="89">
        <v>44618.83</v>
      </c>
      <c r="J238" s="89">
        <v>6702.1</v>
      </c>
      <c r="K238" s="89">
        <f t="shared" si="45"/>
        <v>1263194.0200000003</v>
      </c>
      <c r="L238" s="90">
        <v>236432</v>
      </c>
      <c r="M238" s="91">
        <f t="shared" si="42"/>
        <v>5.3427371083440489</v>
      </c>
    </row>
    <row r="239" spans="1:13" hidden="1" x14ac:dyDescent="0.25">
      <c r="A239" s="108">
        <v>12</v>
      </c>
      <c r="B239" s="89">
        <v>460.8</v>
      </c>
      <c r="C239" s="89">
        <v>21420.73</v>
      </c>
      <c r="D239" s="89">
        <v>129416.55</v>
      </c>
      <c r="E239" s="89">
        <v>333900.99</v>
      </c>
      <c r="F239" s="89">
        <v>369724.27</v>
      </c>
      <c r="G239" s="89">
        <v>213851.33</v>
      </c>
      <c r="H239" s="89">
        <v>88427.7</v>
      </c>
      <c r="I239" s="89">
        <v>35712.65</v>
      </c>
      <c r="J239" s="89">
        <v>9519.2999999999993</v>
      </c>
      <c r="K239" s="89">
        <f t="shared" si="45"/>
        <v>1202434.32</v>
      </c>
      <c r="L239" s="90">
        <v>236782</v>
      </c>
      <c r="M239" s="91">
        <f t="shared" si="42"/>
        <v>5.0782336495172782</v>
      </c>
    </row>
    <row r="240" spans="1:13" hidden="1" x14ac:dyDescent="0.25">
      <c r="A240" s="108">
        <v>11</v>
      </c>
      <c r="B240" s="89">
        <v>181.6</v>
      </c>
      <c r="C240" s="89">
        <v>15607</v>
      </c>
      <c r="D240" s="89">
        <v>109870.31</v>
      </c>
      <c r="E240" s="89">
        <v>327261.62</v>
      </c>
      <c r="F240" s="89">
        <v>345354.46</v>
      </c>
      <c r="G240" s="89">
        <v>189258.83</v>
      </c>
      <c r="H240" s="89">
        <v>52939</v>
      </c>
      <c r="I240" s="89">
        <v>10392.1</v>
      </c>
      <c r="J240" s="89">
        <v>1194.2</v>
      </c>
      <c r="K240" s="89">
        <f t="shared" si="45"/>
        <v>1052059.1199999999</v>
      </c>
      <c r="L240" s="90">
        <v>210159</v>
      </c>
      <c r="M240" s="91">
        <f t="shared" si="42"/>
        <v>5.0060150647842816</v>
      </c>
    </row>
    <row r="241" spans="1:13" hidden="1" x14ac:dyDescent="0.25">
      <c r="A241" s="108">
        <v>10</v>
      </c>
      <c r="B241" s="89">
        <v>1050.5999999999999</v>
      </c>
      <c r="C241" s="89">
        <v>28858.6</v>
      </c>
      <c r="D241" s="89">
        <v>176173.48</v>
      </c>
      <c r="E241" s="89">
        <v>369693.37</v>
      </c>
      <c r="F241" s="89">
        <v>391837.06</v>
      </c>
      <c r="G241" s="89">
        <v>196860.47</v>
      </c>
      <c r="H241" s="89">
        <v>50908.4</v>
      </c>
      <c r="I241" s="89">
        <v>9175.1</v>
      </c>
      <c r="J241" s="89">
        <v>1330.4</v>
      </c>
      <c r="K241" s="89">
        <f t="shared" si="45"/>
        <v>1225887.48</v>
      </c>
      <c r="L241" s="90">
        <v>252125</v>
      </c>
      <c r="M241" s="91">
        <f t="shared" si="42"/>
        <v>4.8622210411502227</v>
      </c>
    </row>
    <row r="242" spans="1:13" hidden="1" x14ac:dyDescent="0.25">
      <c r="A242" s="108">
        <v>9</v>
      </c>
      <c r="B242" s="89">
        <v>380.4</v>
      </c>
      <c r="C242" s="89">
        <v>21350.400000000001</v>
      </c>
      <c r="D242" s="89">
        <v>154820.42000000001</v>
      </c>
      <c r="E242" s="89">
        <v>379157.98</v>
      </c>
      <c r="F242" s="89">
        <v>390432.64</v>
      </c>
      <c r="G242" s="89">
        <v>178450.56</v>
      </c>
      <c r="H242" s="89">
        <v>32649.599999999999</v>
      </c>
      <c r="I242" s="89">
        <v>3154.3</v>
      </c>
      <c r="J242" s="89">
        <v>179.5</v>
      </c>
      <c r="K242" s="89">
        <f t="shared" si="45"/>
        <v>1160575.8</v>
      </c>
      <c r="L242" s="90">
        <v>238715</v>
      </c>
      <c r="M242" s="91">
        <f t="shared" si="42"/>
        <v>4.8617631904153491</v>
      </c>
    </row>
    <row r="243" spans="1:13" hidden="1" x14ac:dyDescent="0.25">
      <c r="A243" s="108">
        <v>8</v>
      </c>
      <c r="B243" s="89">
        <v>368.7</v>
      </c>
      <c r="C243" s="89">
        <v>14307.7</v>
      </c>
      <c r="D243" s="89">
        <v>100694.39999999999</v>
      </c>
      <c r="E243" s="89">
        <v>314463.68</v>
      </c>
      <c r="F243" s="89">
        <v>318450.18</v>
      </c>
      <c r="G243" s="89">
        <v>126410.17</v>
      </c>
      <c r="H243" s="89">
        <v>18166</v>
      </c>
      <c r="I243" s="89">
        <v>1094.2</v>
      </c>
      <c r="J243" s="89">
        <v>18.899999999999999</v>
      </c>
      <c r="K243" s="89">
        <f t="shared" si="45"/>
        <v>893973.92999999993</v>
      </c>
      <c r="L243" s="90">
        <v>183551</v>
      </c>
      <c r="M243" s="91">
        <f t="shared" si="42"/>
        <v>4.8704388970912715</v>
      </c>
    </row>
    <row r="244" spans="1:13" hidden="1" x14ac:dyDescent="0.25">
      <c r="A244" s="108">
        <v>7</v>
      </c>
      <c r="B244" s="89">
        <v>247.3</v>
      </c>
      <c r="C244" s="89">
        <v>11277</v>
      </c>
      <c r="D244" s="89">
        <v>87329.16</v>
      </c>
      <c r="E244" s="89">
        <v>307056.21999999997</v>
      </c>
      <c r="F244" s="89">
        <v>332993.36</v>
      </c>
      <c r="G244" s="89">
        <v>131595.24</v>
      </c>
      <c r="H244" s="89">
        <v>20888.900000000001</v>
      </c>
      <c r="I244" s="89">
        <v>2405.1</v>
      </c>
      <c r="J244" s="89">
        <v>254</v>
      </c>
      <c r="K244" s="89">
        <f t="shared" si="45"/>
        <v>894046.28</v>
      </c>
      <c r="L244" s="90">
        <v>180721</v>
      </c>
      <c r="M244" s="91">
        <f t="shared" si="42"/>
        <v>4.9471078623956268</v>
      </c>
    </row>
    <row r="245" spans="1:13" hidden="1" x14ac:dyDescent="0.25">
      <c r="A245" s="108">
        <v>6</v>
      </c>
      <c r="B245" s="89">
        <v>1995</v>
      </c>
      <c r="C245" s="89">
        <v>39718.6</v>
      </c>
      <c r="D245" s="89">
        <v>124660.89</v>
      </c>
      <c r="E245" s="89">
        <v>295287.77</v>
      </c>
      <c r="F245" s="89">
        <v>325475.96000000002</v>
      </c>
      <c r="G245" s="89">
        <v>159230.18</v>
      </c>
      <c r="H245" s="89">
        <v>35402.800000000003</v>
      </c>
      <c r="I245" s="89">
        <v>5009.5</v>
      </c>
      <c r="J245" s="89">
        <v>903.9</v>
      </c>
      <c r="K245" s="89">
        <f t="shared" si="45"/>
        <v>987684.6</v>
      </c>
      <c r="L245" s="90">
        <v>205685</v>
      </c>
      <c r="M245" s="91">
        <f t="shared" si="42"/>
        <v>4.8019281911661036</v>
      </c>
    </row>
    <row r="246" spans="1:13" hidden="1" x14ac:dyDescent="0.25">
      <c r="A246" s="108">
        <v>5</v>
      </c>
      <c r="B246" s="89">
        <v>835.1</v>
      </c>
      <c r="C246" s="89">
        <v>10880</v>
      </c>
      <c r="D246" s="89">
        <v>76753.86</v>
      </c>
      <c r="E246" s="89">
        <v>243511.48</v>
      </c>
      <c r="F246" s="89">
        <v>313536.71000000002</v>
      </c>
      <c r="G246" s="89">
        <v>169537.47</v>
      </c>
      <c r="H246" s="89">
        <v>39646.300000000003</v>
      </c>
      <c r="I246" s="89">
        <v>6737.9</v>
      </c>
      <c r="J246" s="89">
        <v>1117.4000000000001</v>
      </c>
      <c r="K246" s="89">
        <f t="shared" si="45"/>
        <v>862556.22000000009</v>
      </c>
      <c r="L246" s="90">
        <v>169452</v>
      </c>
      <c r="M246" s="91">
        <f t="shared" si="42"/>
        <v>5.0902687486721909</v>
      </c>
    </row>
    <row r="247" spans="1:13" hidden="1" x14ac:dyDescent="0.25">
      <c r="A247" s="108">
        <v>4</v>
      </c>
      <c r="B247" s="89">
        <v>699.9</v>
      </c>
      <c r="C247" s="89">
        <v>13084.4</v>
      </c>
      <c r="D247" s="89">
        <v>79291.14</v>
      </c>
      <c r="E247" s="89">
        <v>261432.63</v>
      </c>
      <c r="F247" s="89">
        <v>347191.43</v>
      </c>
      <c r="G247" s="89">
        <v>181429.34</v>
      </c>
      <c r="H247" s="89">
        <v>42782.6</v>
      </c>
      <c r="I247" s="89">
        <v>7982.9</v>
      </c>
      <c r="J247" s="89">
        <v>1834.6</v>
      </c>
      <c r="K247" s="89">
        <f t="shared" si="45"/>
        <v>935728.94</v>
      </c>
      <c r="L247" s="90">
        <v>183821</v>
      </c>
      <c r="M247" s="91">
        <f t="shared" si="42"/>
        <v>5.0904354779921768</v>
      </c>
    </row>
    <row r="248" spans="1:13" hidden="1" x14ac:dyDescent="0.25">
      <c r="A248" s="108">
        <v>3</v>
      </c>
      <c r="B248" s="89">
        <v>551.70000000000005</v>
      </c>
      <c r="C248" s="89">
        <v>9563.7999999999993</v>
      </c>
      <c r="D248" s="89">
        <v>60643.42</v>
      </c>
      <c r="E248" s="89">
        <v>190652.67</v>
      </c>
      <c r="F248" s="89">
        <v>230851.97</v>
      </c>
      <c r="G248" s="89">
        <v>108453.44</v>
      </c>
      <c r="H248" s="89">
        <v>23663.4</v>
      </c>
      <c r="I248" s="89">
        <v>4558.5</v>
      </c>
      <c r="J248" s="89">
        <v>740.1</v>
      </c>
      <c r="K248" s="89">
        <f t="shared" si="45"/>
        <v>629679</v>
      </c>
      <c r="L248" s="90">
        <v>126058</v>
      </c>
      <c r="M248" s="91">
        <f t="shared" si="42"/>
        <v>4.9951530247981086</v>
      </c>
    </row>
    <row r="249" spans="1:13" hidden="1" x14ac:dyDescent="0.25">
      <c r="A249" s="108">
        <v>2</v>
      </c>
      <c r="B249" s="89">
        <v>839.2</v>
      </c>
      <c r="C249" s="89">
        <v>16413.099999999999</v>
      </c>
      <c r="D249" s="89">
        <v>101140.9</v>
      </c>
      <c r="E249" s="89">
        <v>239571.77</v>
      </c>
      <c r="F249" s="89">
        <v>219240.44</v>
      </c>
      <c r="G249" s="89">
        <v>100380.39</v>
      </c>
      <c r="H249" s="89">
        <v>25650.199999999997</v>
      </c>
      <c r="I249" s="89">
        <v>4782.5</v>
      </c>
      <c r="J249" s="89">
        <v>639.4</v>
      </c>
      <c r="K249" s="89">
        <f>SUM(B249:J249)</f>
        <v>708657.89999999991</v>
      </c>
      <c r="L249" s="90">
        <v>148194</v>
      </c>
      <c r="M249" s="91">
        <f t="shared" si="42"/>
        <v>4.7819608081298828</v>
      </c>
    </row>
    <row r="250" spans="1:13" hidden="1" x14ac:dyDescent="0.25">
      <c r="A250" s="108">
        <v>1</v>
      </c>
      <c r="B250" s="95">
        <v>0</v>
      </c>
      <c r="C250" s="95">
        <v>0</v>
      </c>
      <c r="D250" s="95">
        <v>0</v>
      </c>
      <c r="E250" s="95">
        <v>0</v>
      </c>
      <c r="F250" s="95">
        <v>0</v>
      </c>
      <c r="G250" s="95">
        <v>0</v>
      </c>
      <c r="H250" s="95">
        <v>0</v>
      </c>
      <c r="I250" s="95">
        <v>0</v>
      </c>
      <c r="J250" s="95">
        <v>0</v>
      </c>
      <c r="K250" s="95">
        <f>SUM(B250:J250)</f>
        <v>0</v>
      </c>
      <c r="L250" s="95">
        <v>0</v>
      </c>
      <c r="M250" s="105">
        <f t="shared" si="42"/>
        <v>0</v>
      </c>
    </row>
    <row r="251" spans="1:13" x14ac:dyDescent="0.25">
      <c r="A251" s="83" t="s">
        <v>42</v>
      </c>
      <c r="B251" s="89">
        <f t="shared" ref="B251:J251" si="47">SUM(B238:B250)</f>
        <v>8091.19</v>
      </c>
      <c r="C251" s="89">
        <f t="shared" si="47"/>
        <v>218112.61999999997</v>
      </c>
      <c r="D251" s="89">
        <f t="shared" si="47"/>
        <v>1295441.9199999999</v>
      </c>
      <c r="E251" s="89">
        <f t="shared" si="47"/>
        <v>3562315.0399999996</v>
      </c>
      <c r="F251" s="89">
        <f t="shared" si="47"/>
        <v>3963384.8300000005</v>
      </c>
      <c r="G251" s="89">
        <f t="shared" si="47"/>
        <v>2054426.7499999998</v>
      </c>
      <c r="H251" s="89">
        <f t="shared" si="47"/>
        <v>554647.87999999989</v>
      </c>
      <c r="I251" s="89">
        <f t="shared" si="47"/>
        <v>135623.58000000002</v>
      </c>
      <c r="J251" s="89">
        <f t="shared" si="47"/>
        <v>24433.800000000003</v>
      </c>
      <c r="K251" s="89">
        <f t="shared" si="45"/>
        <v>11816477.610000001</v>
      </c>
      <c r="L251" s="90">
        <f>SUM(L238:L250)</f>
        <v>2371695</v>
      </c>
      <c r="M251" s="91">
        <f>IFERROR((K251/L251),0)</f>
        <v>4.9822922466843336</v>
      </c>
    </row>
    <row r="252" spans="1:13" ht="15.75" thickBot="1" x14ac:dyDescent="0.3">
      <c r="A252" s="101" t="s">
        <v>46</v>
      </c>
      <c r="B252" s="102">
        <v>44350.159999999996</v>
      </c>
      <c r="C252" s="102">
        <v>928899.65</v>
      </c>
      <c r="D252" s="102">
        <v>5188544.0599999996</v>
      </c>
      <c r="E252" s="102">
        <v>14860617.17</v>
      </c>
      <c r="F252" s="102">
        <v>19486508.699999999</v>
      </c>
      <c r="G252" s="102">
        <v>14149416.84</v>
      </c>
      <c r="H252" s="102">
        <v>6972309.3899999997</v>
      </c>
      <c r="I252" s="102">
        <v>3185181.3700000006</v>
      </c>
      <c r="J252" s="102">
        <v>1273692.9500000002</v>
      </c>
      <c r="K252" s="102">
        <v>66089520.289999999</v>
      </c>
      <c r="L252" s="106">
        <v>12276317</v>
      </c>
      <c r="M252" s="103">
        <v>5.3834973705876115</v>
      </c>
    </row>
    <row r="253" spans="1:13" ht="15.75" thickBot="1" x14ac:dyDescent="0.3">
      <c r="A253" s="109"/>
      <c r="B253" s="110"/>
      <c r="C253" s="110"/>
      <c r="D253" s="110"/>
      <c r="E253" s="110"/>
      <c r="F253" s="110"/>
      <c r="G253" s="110"/>
      <c r="H253" s="110"/>
      <c r="I253" s="110"/>
      <c r="J253" s="110"/>
      <c r="K253" s="111"/>
      <c r="L253" s="110"/>
      <c r="M253" s="112"/>
    </row>
    <row r="254" spans="1:13" ht="15.75" thickBot="1" x14ac:dyDescent="0.3">
      <c r="A254" s="215" t="s">
        <v>28</v>
      </c>
      <c r="B254" s="216"/>
      <c r="C254" s="216"/>
      <c r="D254" s="216"/>
      <c r="E254" s="216"/>
      <c r="F254" s="216"/>
      <c r="G254" s="216"/>
      <c r="H254" s="216"/>
      <c r="I254" s="216"/>
      <c r="J254" s="216"/>
      <c r="K254" s="216"/>
      <c r="L254" s="216"/>
      <c r="M254" s="217"/>
    </row>
    <row r="255" spans="1:13" ht="15.75" thickBot="1" x14ac:dyDescent="0.3">
      <c r="A255" s="113" t="s">
        <v>14</v>
      </c>
      <c r="B255" s="114" t="s">
        <v>29</v>
      </c>
      <c r="C255" s="115" t="s">
        <v>30</v>
      </c>
      <c r="D255" s="115" t="s">
        <v>31</v>
      </c>
      <c r="E255" s="115" t="s">
        <v>32</v>
      </c>
      <c r="F255" s="115" t="s">
        <v>33</v>
      </c>
      <c r="G255" s="115" t="s">
        <v>34</v>
      </c>
      <c r="H255" s="115" t="s">
        <v>35</v>
      </c>
      <c r="I255" s="115" t="s">
        <v>36</v>
      </c>
      <c r="J255" s="115" t="s">
        <v>37</v>
      </c>
      <c r="K255" s="116" t="s">
        <v>38</v>
      </c>
      <c r="L255" s="115" t="s">
        <v>25</v>
      </c>
      <c r="M255" s="117" t="s">
        <v>39</v>
      </c>
    </row>
    <row r="256" spans="1:13" x14ac:dyDescent="0.25">
      <c r="A256" s="118" t="s">
        <v>11</v>
      </c>
      <c r="B256" s="119">
        <f>'2014'!B18</f>
        <v>19028.829999999998</v>
      </c>
      <c r="C256" s="119">
        <f>'2014'!C18</f>
        <v>320498.11</v>
      </c>
      <c r="D256" s="119">
        <f>'2014'!D18</f>
        <v>1678055.3800000001</v>
      </c>
      <c r="E256" s="119">
        <f>'2014'!E18</f>
        <v>4483407.78</v>
      </c>
      <c r="F256" s="119">
        <f>'2014'!F18</f>
        <v>6510668.2800000003</v>
      </c>
      <c r="G256" s="119">
        <f>'2014'!G18</f>
        <v>5068323.6099999994</v>
      </c>
      <c r="H256" s="119">
        <f>'2014'!H18</f>
        <v>2478605.67</v>
      </c>
      <c r="I256" s="119">
        <f>'2014'!I18</f>
        <v>1144079.98</v>
      </c>
      <c r="J256" s="119">
        <f>'2014'!J18</f>
        <v>386989.05999999994</v>
      </c>
      <c r="K256" s="119">
        <f>'2014'!K18</f>
        <v>22089656.700000003</v>
      </c>
      <c r="L256" s="120">
        <f>'2014'!L18</f>
        <v>4079519</v>
      </c>
      <c r="M256" s="121">
        <f>'2014'!M18</f>
        <v>5.4147699030204306</v>
      </c>
    </row>
    <row r="257" spans="1:15" x14ac:dyDescent="0.25">
      <c r="A257" s="83" t="s">
        <v>17</v>
      </c>
      <c r="B257" s="89">
        <f>'2014'!B32</f>
        <v>13326.979999999998</v>
      </c>
      <c r="C257" s="89">
        <f>'2014'!C32</f>
        <v>172903.47</v>
      </c>
      <c r="D257" s="89">
        <f>'2014'!D32</f>
        <v>1231343.58</v>
      </c>
      <c r="E257" s="89">
        <f>'2014'!E32</f>
        <v>3958174.3000000003</v>
      </c>
      <c r="F257" s="89">
        <f>'2014'!F32</f>
        <v>5819199.4899999993</v>
      </c>
      <c r="G257" s="89">
        <f>'2014'!G32</f>
        <v>4106862.42</v>
      </c>
      <c r="H257" s="89">
        <f>'2014'!H32</f>
        <v>1422495.49</v>
      </c>
      <c r="I257" s="89">
        <f>'2014'!I32</f>
        <v>405832.29</v>
      </c>
      <c r="J257" s="89">
        <f>'2014'!J32</f>
        <v>53169.7</v>
      </c>
      <c r="K257" s="89">
        <f>'2014'!K32</f>
        <v>17183307.719999999</v>
      </c>
      <c r="L257" s="90">
        <f>'2014'!L32</f>
        <v>3246385</v>
      </c>
      <c r="M257" s="122">
        <f>'2014'!M32</f>
        <v>5.2930591165249963</v>
      </c>
      <c r="O257" s="123"/>
    </row>
    <row r="258" spans="1:15" x14ac:dyDescent="0.25">
      <c r="A258" s="83" t="s">
        <v>10</v>
      </c>
      <c r="B258" s="89">
        <f>'2014'!B46</f>
        <v>17556.129999999997</v>
      </c>
      <c r="C258" s="89">
        <f>'2014'!C46</f>
        <v>327334.64999999997</v>
      </c>
      <c r="D258" s="89">
        <f>'2014'!D46</f>
        <v>2026835.1199999999</v>
      </c>
      <c r="E258" s="89">
        <f>'2014'!E46</f>
        <v>4689820.63</v>
      </c>
      <c r="F258" s="89">
        <f>'2014'!F46</f>
        <v>4678752.09</v>
      </c>
      <c r="G258" s="89">
        <f>'2014'!G46</f>
        <v>3255485.4099999997</v>
      </c>
      <c r="H258" s="89">
        <f>'2014'!H46</f>
        <v>1407884.1099999999</v>
      </c>
      <c r="I258" s="89">
        <f>'2014'!I46</f>
        <v>455463.95999999996</v>
      </c>
      <c r="J258" s="89">
        <f>'2014'!J46</f>
        <v>106148.33</v>
      </c>
      <c r="K258" s="89">
        <f>'2014'!K46</f>
        <v>16965280.429999996</v>
      </c>
      <c r="L258" s="90">
        <f>'2014'!L46</f>
        <v>3421059</v>
      </c>
      <c r="M258" s="122">
        <f>'2014'!M46</f>
        <v>4.9590727403415134</v>
      </c>
    </row>
    <row r="259" spans="1:15" ht="15.75" thickBot="1" x14ac:dyDescent="0.3">
      <c r="A259" s="101" t="s">
        <v>9</v>
      </c>
      <c r="B259" s="124">
        <f>'2014'!B60</f>
        <v>10252.310000000003</v>
      </c>
      <c r="C259" s="124">
        <f>'2014'!C60</f>
        <v>155682.96000000002</v>
      </c>
      <c r="D259" s="124">
        <f>'2014'!D60</f>
        <v>1084900.0999999999</v>
      </c>
      <c r="E259" s="124">
        <f>'2014'!E60</f>
        <v>3244363.81</v>
      </c>
      <c r="F259" s="124">
        <f>'2014'!F60</f>
        <v>4349667.0999999996</v>
      </c>
      <c r="G259" s="124">
        <f>'2014'!G60</f>
        <v>3411238.54</v>
      </c>
      <c r="H259" s="124">
        <f>'2014'!H60</f>
        <v>1598761.47</v>
      </c>
      <c r="I259" s="124">
        <f>'2014'!I60</f>
        <v>678986.40999999992</v>
      </c>
      <c r="J259" s="124">
        <f>'2014'!J60</f>
        <v>121327.72999999998</v>
      </c>
      <c r="K259" s="124">
        <f>'2014'!K60</f>
        <v>14655180.430000002</v>
      </c>
      <c r="L259" s="125">
        <f>'2014'!L60</f>
        <v>2709979</v>
      </c>
      <c r="M259" s="126">
        <f>'2014'!M60</f>
        <v>5.4078575627338816</v>
      </c>
    </row>
    <row r="260" spans="1:15" x14ac:dyDescent="0.25">
      <c r="A260" s="127" t="s">
        <v>47</v>
      </c>
      <c r="B260" s="84">
        <f>SUM(B256:B259)</f>
        <v>60164.25</v>
      </c>
      <c r="C260" s="84">
        <f t="shared" ref="C260:L260" si="48">SUM(C256:C259)</f>
        <v>976419.19</v>
      </c>
      <c r="D260" s="84">
        <f t="shared" si="48"/>
        <v>6021134.1799999997</v>
      </c>
      <c r="E260" s="84">
        <f t="shared" si="48"/>
        <v>16375766.520000001</v>
      </c>
      <c r="F260" s="84">
        <f t="shared" si="48"/>
        <v>21358286.960000001</v>
      </c>
      <c r="G260" s="84">
        <f t="shared" si="48"/>
        <v>15841909.98</v>
      </c>
      <c r="H260" s="84">
        <f t="shared" si="48"/>
        <v>6907746.7399999993</v>
      </c>
      <c r="I260" s="84">
        <f t="shared" si="48"/>
        <v>2684362.6399999997</v>
      </c>
      <c r="J260" s="84">
        <f t="shared" si="48"/>
        <v>667634.81999999995</v>
      </c>
      <c r="K260" s="84">
        <f t="shared" si="48"/>
        <v>70893425.280000001</v>
      </c>
      <c r="L260" s="84">
        <f t="shared" si="48"/>
        <v>13456942</v>
      </c>
      <c r="M260" s="84">
        <f>K260/L260</f>
        <v>5.2681675584244925</v>
      </c>
    </row>
    <row r="261" spans="1:15" ht="15.75" thickBot="1" x14ac:dyDescent="0.3">
      <c r="A261" s="128"/>
      <c r="B261" s="129"/>
      <c r="C261" s="129"/>
      <c r="D261" s="129"/>
      <c r="E261" s="129"/>
      <c r="F261" s="129"/>
      <c r="G261" s="129"/>
      <c r="H261" s="129"/>
      <c r="I261" s="129"/>
      <c r="J261" s="129"/>
      <c r="K261" s="129"/>
      <c r="L261" s="130"/>
      <c r="M261" s="131"/>
    </row>
    <row r="262" spans="1:15" ht="15.75" thickBot="1" x14ac:dyDescent="0.3">
      <c r="A262" s="215" t="s">
        <v>40</v>
      </c>
      <c r="B262" s="216"/>
      <c r="C262" s="216"/>
      <c r="D262" s="216"/>
      <c r="E262" s="216"/>
      <c r="F262" s="216"/>
      <c r="G262" s="216"/>
      <c r="H262" s="216"/>
      <c r="I262" s="216"/>
      <c r="J262" s="216"/>
      <c r="K262" s="216"/>
      <c r="L262" s="216"/>
      <c r="M262" s="217"/>
    </row>
    <row r="263" spans="1:15" ht="15.75" thickBot="1" x14ac:dyDescent="0.3">
      <c r="A263" s="113" t="s">
        <v>14</v>
      </c>
      <c r="B263" s="114" t="s">
        <v>29</v>
      </c>
      <c r="C263" s="115" t="s">
        <v>30</v>
      </c>
      <c r="D263" s="115" t="s">
        <v>31</v>
      </c>
      <c r="E263" s="115" t="s">
        <v>32</v>
      </c>
      <c r="F263" s="115" t="s">
        <v>33</v>
      </c>
      <c r="G263" s="115" t="s">
        <v>34</v>
      </c>
      <c r="H263" s="115" t="s">
        <v>35</v>
      </c>
      <c r="I263" s="115" t="s">
        <v>36</v>
      </c>
      <c r="J263" s="115" t="s">
        <v>37</v>
      </c>
      <c r="K263" s="116" t="s">
        <v>38</v>
      </c>
      <c r="L263" s="115" t="s">
        <v>25</v>
      </c>
      <c r="M263" s="117" t="s">
        <v>39</v>
      </c>
    </row>
    <row r="264" spans="1:15" x14ac:dyDescent="0.25">
      <c r="A264" s="132" t="s">
        <v>11</v>
      </c>
      <c r="B264" s="119">
        <f>'2013'!B16</f>
        <v>26588.399999999998</v>
      </c>
      <c r="C264" s="119">
        <f>'2013'!C16</f>
        <v>403317.02</v>
      </c>
      <c r="D264" s="119">
        <f>'2013'!D16</f>
        <v>2225441.44</v>
      </c>
      <c r="E264" s="119">
        <f>'2013'!E16</f>
        <v>5282820.8900000006</v>
      </c>
      <c r="F264" s="119">
        <f>'2013'!F16</f>
        <v>5327067.7299999995</v>
      </c>
      <c r="G264" s="119">
        <f>'2013'!G16</f>
        <v>2596529.5699999998</v>
      </c>
      <c r="H264" s="119">
        <f>'2013'!H16</f>
        <v>788542.91999999981</v>
      </c>
      <c r="I264" s="119">
        <f>'2013'!I16</f>
        <v>229394.30000000002</v>
      </c>
      <c r="J264" s="119">
        <f>'2013'!J16</f>
        <v>9659.27</v>
      </c>
      <c r="K264" s="119">
        <f>'2013'!K16</f>
        <v>16889361.540000003</v>
      </c>
      <c r="L264" s="120">
        <f>'2013'!L16</f>
        <v>3496652</v>
      </c>
      <c r="M264" s="121">
        <f>'2013'!M16</f>
        <v>4.8301522542134601</v>
      </c>
    </row>
    <row r="265" spans="1:15" x14ac:dyDescent="0.25">
      <c r="A265" s="133" t="s">
        <v>17</v>
      </c>
      <c r="B265" s="89">
        <f>'2013'!B30</f>
        <v>17365.489999999998</v>
      </c>
      <c r="C265" s="89">
        <f>'2013'!C30</f>
        <v>160403.38999999998</v>
      </c>
      <c r="D265" s="89">
        <f>'2013'!D30</f>
        <v>1152649.05</v>
      </c>
      <c r="E265" s="89">
        <f>'2013'!E30</f>
        <v>3458903.3000000003</v>
      </c>
      <c r="F265" s="89">
        <f>'2013'!F30</f>
        <v>4874330.580000001</v>
      </c>
      <c r="G265" s="89">
        <f>'2013'!G30</f>
        <v>3017245.63</v>
      </c>
      <c r="H265" s="89">
        <f>'2013'!H30</f>
        <v>1220072.9099999999</v>
      </c>
      <c r="I265" s="89">
        <f>'2013'!I30</f>
        <v>418357.46</v>
      </c>
      <c r="J265" s="89">
        <f>'2013'!J30</f>
        <v>53803.86</v>
      </c>
      <c r="K265" s="89">
        <f>'2013'!K30</f>
        <v>14373131.67</v>
      </c>
      <c r="L265" s="90">
        <f>'2013'!L30</f>
        <v>2753095</v>
      </c>
      <c r="M265" s="122">
        <f>'2013'!M30</f>
        <v>5.2207176541310778</v>
      </c>
    </row>
    <row r="266" spans="1:15" x14ac:dyDescent="0.25">
      <c r="A266" s="133" t="s">
        <v>10</v>
      </c>
      <c r="B266" s="89">
        <f>'2013'!B44</f>
        <v>27412.699999999993</v>
      </c>
      <c r="C266" s="89">
        <f>'2013'!C44</f>
        <v>352412.07999999996</v>
      </c>
      <c r="D266" s="89">
        <f>'2013'!D44</f>
        <v>2240367.29</v>
      </c>
      <c r="E266" s="89">
        <f>'2013'!E44</f>
        <v>3934516.8600000003</v>
      </c>
      <c r="F266" s="89">
        <f>'2013'!F44</f>
        <v>4031259.42</v>
      </c>
      <c r="G266" s="89">
        <f>'2013'!G44</f>
        <v>3096007.7099999995</v>
      </c>
      <c r="H266" s="89">
        <f>'2013'!H44</f>
        <v>1465231.1299999997</v>
      </c>
      <c r="I266" s="89">
        <f>'2013'!I44</f>
        <v>481077.31000000006</v>
      </c>
      <c r="J266" s="89">
        <f>'2013'!J44</f>
        <v>87699.99</v>
      </c>
      <c r="K266" s="89">
        <f>'2013'!K44</f>
        <v>16879382.279999997</v>
      </c>
      <c r="L266" s="90">
        <f>'2013'!L44</f>
        <v>3162331</v>
      </c>
      <c r="M266" s="122">
        <f>'2013'!M44</f>
        <v>5.3376393173263637</v>
      </c>
    </row>
    <row r="267" spans="1:15" ht="15.75" thickBot="1" x14ac:dyDescent="0.3">
      <c r="A267" s="134" t="s">
        <v>9</v>
      </c>
      <c r="B267" s="124">
        <f>'2013'!B58</f>
        <v>21838.599999999995</v>
      </c>
      <c r="C267" s="124">
        <f>'2013'!C58</f>
        <v>334329.71000000008</v>
      </c>
      <c r="D267" s="124">
        <f>'2013'!D58</f>
        <v>1946718.84</v>
      </c>
      <c r="E267" s="124">
        <f>'2013'!E58</f>
        <v>3977350.77</v>
      </c>
      <c r="F267" s="124">
        <f>'2013'!F58</f>
        <v>4018363.12</v>
      </c>
      <c r="G267" s="124">
        <f>'2013'!G58</f>
        <v>2554990.6199999996</v>
      </c>
      <c r="H267" s="124">
        <f>'2013'!H58</f>
        <v>1239387.5700000003</v>
      </c>
      <c r="I267" s="124">
        <f>'2013'!I58</f>
        <v>623928.97</v>
      </c>
      <c r="J267" s="124">
        <f>'2013'!J58</f>
        <v>406769</v>
      </c>
      <c r="K267" s="124">
        <f>'2013'!K58</f>
        <v>15123677.200000001</v>
      </c>
      <c r="L267" s="125">
        <f>'2013'!L58</f>
        <v>3004068</v>
      </c>
      <c r="M267" s="126">
        <f>'2013'!M58</f>
        <v>5.0343990881697751</v>
      </c>
    </row>
    <row r="268" spans="1:15" x14ac:dyDescent="0.25">
      <c r="A268" s="127" t="s">
        <v>48</v>
      </c>
      <c r="B268" s="84">
        <f>SUM(B264:B267)</f>
        <v>93205.189999999988</v>
      </c>
      <c r="C268" s="84">
        <f t="shared" ref="C268:L268" si="49">SUM(C264:C267)</f>
        <v>1250462.2000000002</v>
      </c>
      <c r="D268" s="84">
        <f t="shared" si="49"/>
        <v>7565176.6200000001</v>
      </c>
      <c r="E268" s="84">
        <f t="shared" si="49"/>
        <v>16653591.82</v>
      </c>
      <c r="F268" s="84">
        <f t="shared" si="49"/>
        <v>18251020.850000001</v>
      </c>
      <c r="G268" s="84">
        <f t="shared" si="49"/>
        <v>11264773.529999997</v>
      </c>
      <c r="H268" s="84">
        <f t="shared" si="49"/>
        <v>4713234.5299999993</v>
      </c>
      <c r="I268" s="84">
        <f t="shared" si="49"/>
        <v>1752758.04</v>
      </c>
      <c r="J268" s="84">
        <f t="shared" si="49"/>
        <v>557932.12</v>
      </c>
      <c r="K268" s="84">
        <f t="shared" si="49"/>
        <v>63265552.689999998</v>
      </c>
      <c r="L268" s="84">
        <f t="shared" si="49"/>
        <v>12416146</v>
      </c>
      <c r="M268" s="84">
        <f>K268/L268</f>
        <v>5.0954259630967611</v>
      </c>
    </row>
    <row r="269" spans="1:15" ht="15.75" thickBot="1" x14ac:dyDescent="0.3">
      <c r="A269" s="128"/>
      <c r="B269" s="129"/>
      <c r="C269" s="129"/>
      <c r="D269" s="129"/>
      <c r="E269" s="129"/>
      <c r="F269" s="129"/>
      <c r="G269" s="129"/>
      <c r="H269" s="129"/>
      <c r="I269" s="129"/>
      <c r="J269" s="129"/>
      <c r="K269" s="129"/>
      <c r="L269" s="130"/>
      <c r="M269" s="131"/>
    </row>
    <row r="270" spans="1:15" ht="15.75" thickBot="1" x14ac:dyDescent="0.3">
      <c r="A270" s="215" t="s">
        <v>23</v>
      </c>
      <c r="B270" s="216"/>
      <c r="C270" s="216"/>
      <c r="D270" s="216"/>
      <c r="E270" s="216"/>
      <c r="F270" s="216"/>
      <c r="G270" s="216"/>
      <c r="H270" s="216"/>
      <c r="I270" s="216"/>
      <c r="J270" s="216"/>
      <c r="K270" s="216"/>
      <c r="L270" s="216"/>
      <c r="M270" s="217"/>
    </row>
    <row r="271" spans="1:15" ht="15.75" thickBot="1" x14ac:dyDescent="0.3">
      <c r="A271" s="113" t="s">
        <v>14</v>
      </c>
      <c r="B271" s="114" t="s">
        <v>29</v>
      </c>
      <c r="C271" s="115" t="s">
        <v>30</v>
      </c>
      <c r="D271" s="115" t="s">
        <v>31</v>
      </c>
      <c r="E271" s="115" t="s">
        <v>32</v>
      </c>
      <c r="F271" s="115" t="s">
        <v>33</v>
      </c>
      <c r="G271" s="115" t="s">
        <v>34</v>
      </c>
      <c r="H271" s="115" t="s">
        <v>35</v>
      </c>
      <c r="I271" s="115" t="s">
        <v>36</v>
      </c>
      <c r="J271" s="115" t="s">
        <v>37</v>
      </c>
      <c r="K271" s="116" t="s">
        <v>38</v>
      </c>
      <c r="L271" s="115" t="s">
        <v>25</v>
      </c>
      <c r="M271" s="117" t="s">
        <v>39</v>
      </c>
    </row>
    <row r="272" spans="1:15" x14ac:dyDescent="0.25">
      <c r="A272" s="132" t="s">
        <v>11</v>
      </c>
      <c r="B272" s="135">
        <f>'2012'!B16</f>
        <v>17269.720000000005</v>
      </c>
      <c r="C272" s="135">
        <f>'2012'!C16</f>
        <v>114962.45000000001</v>
      </c>
      <c r="D272" s="135">
        <f>'2012'!D16</f>
        <v>822715.27</v>
      </c>
      <c r="E272" s="135">
        <f>'2012'!E16</f>
        <v>3321950.1210000003</v>
      </c>
      <c r="F272" s="135">
        <f>'2012'!F16</f>
        <v>5345427.6999999993</v>
      </c>
      <c r="G272" s="135">
        <f>'2012'!G16</f>
        <v>4399497.9799999995</v>
      </c>
      <c r="H272" s="135">
        <f>'2012'!H16</f>
        <v>2540446.7300000004</v>
      </c>
      <c r="I272" s="135">
        <f>'2012'!I16</f>
        <v>1197501.5399999998</v>
      </c>
      <c r="J272" s="135">
        <f>'2012'!J16</f>
        <v>673000.67999999993</v>
      </c>
      <c r="K272" s="135">
        <f>'2012'!K16</f>
        <v>18432772.191</v>
      </c>
      <c r="L272" s="136">
        <f>'2012'!L16</f>
        <v>3222670</v>
      </c>
      <c r="M272" s="137">
        <f>'2012'!M16</f>
        <v>5.7197206636112288</v>
      </c>
    </row>
    <row r="273" spans="1:13" x14ac:dyDescent="0.25">
      <c r="A273" s="133" t="s">
        <v>17</v>
      </c>
      <c r="B273" s="138">
        <f>'2012'!B30</f>
        <v>15712.570000000003</v>
      </c>
      <c r="C273" s="138">
        <f>'2012'!C30</f>
        <v>131253.14999999997</v>
      </c>
      <c r="D273" s="138">
        <f>'2012'!D30</f>
        <v>1220408.5999999999</v>
      </c>
      <c r="E273" s="138">
        <f>'2012'!E30</f>
        <v>3527924.4799999995</v>
      </c>
      <c r="F273" s="138">
        <f>'2012'!F30</f>
        <v>4522280.7200000007</v>
      </c>
      <c r="G273" s="138">
        <f>'2012'!G30</f>
        <v>3024399.4499999993</v>
      </c>
      <c r="H273" s="138">
        <f>'2012'!H30</f>
        <v>1394228.8499999999</v>
      </c>
      <c r="I273" s="138">
        <f>'2012'!I30</f>
        <v>495683.83999999997</v>
      </c>
      <c r="J273" s="138">
        <f>'2012'!J30</f>
        <v>186663.99999999994</v>
      </c>
      <c r="K273" s="138">
        <f>'2012'!K30</f>
        <v>14518555.659999998</v>
      </c>
      <c r="L273" s="139">
        <f>'2012'!L30</f>
        <v>2731548</v>
      </c>
      <c r="M273" s="140">
        <f>'2012'!M30</f>
        <v>5.3151383977144091</v>
      </c>
    </row>
    <row r="274" spans="1:13" x14ac:dyDescent="0.25">
      <c r="A274" s="133" t="s">
        <v>10</v>
      </c>
      <c r="B274" s="138">
        <f>'2012'!B44</f>
        <v>63603.389999999992</v>
      </c>
      <c r="C274" s="138">
        <f>'2012'!C44</f>
        <v>527423.79</v>
      </c>
      <c r="D274" s="138">
        <f>'2012'!D44</f>
        <v>2674902.2799999998</v>
      </c>
      <c r="E274" s="138">
        <f>'2012'!E44</f>
        <v>4589519.47</v>
      </c>
      <c r="F274" s="138">
        <f>'2012'!F44</f>
        <v>3527773.51</v>
      </c>
      <c r="G274" s="138">
        <f>'2012'!G44</f>
        <v>1963134.73</v>
      </c>
      <c r="H274" s="138">
        <f>'2012'!H44</f>
        <v>765813.14</v>
      </c>
      <c r="I274" s="138">
        <f>'2012'!I44</f>
        <v>273078.98</v>
      </c>
      <c r="J274" s="138">
        <f>'2012'!J44</f>
        <v>95575.639999999985</v>
      </c>
      <c r="K274" s="138">
        <f>'2012'!K44</f>
        <v>14480824.930000002</v>
      </c>
      <c r="L274" s="139">
        <f>'2012'!L44</f>
        <v>3124179</v>
      </c>
      <c r="M274" s="140">
        <f>'2012'!M44</f>
        <v>4.6350817062658702</v>
      </c>
    </row>
    <row r="275" spans="1:13" ht="15.75" thickBot="1" x14ac:dyDescent="0.3">
      <c r="A275" s="134" t="s">
        <v>9</v>
      </c>
      <c r="B275" s="141">
        <f>'2012'!B58</f>
        <v>60600.400000000009</v>
      </c>
      <c r="C275" s="141">
        <f>'2012'!C58</f>
        <v>495124.86</v>
      </c>
      <c r="D275" s="141">
        <f>'2012'!D58</f>
        <v>2767703.86</v>
      </c>
      <c r="E275" s="141">
        <f>'2012'!E58</f>
        <v>4779132.8999999994</v>
      </c>
      <c r="F275" s="141">
        <f>'2012'!F58</f>
        <v>4142815.1799999992</v>
      </c>
      <c r="G275" s="141">
        <f>'2012'!G58</f>
        <v>2163496.85</v>
      </c>
      <c r="H275" s="141">
        <f>'2012'!H58</f>
        <v>739611.85</v>
      </c>
      <c r="I275" s="141">
        <f>'2012'!I58</f>
        <v>169589.30999999997</v>
      </c>
      <c r="J275" s="141">
        <f>'2012'!J58</f>
        <v>32973.799999999996</v>
      </c>
      <c r="K275" s="141">
        <f>'2012'!K58</f>
        <v>15351049.01</v>
      </c>
      <c r="L275" s="142">
        <f>'2012'!L58</f>
        <v>3312162</v>
      </c>
      <c r="M275" s="143">
        <f>'2012'!M58</f>
        <v>4.6347518660017233</v>
      </c>
    </row>
    <row r="276" spans="1:13" ht="15.75" thickBot="1" x14ac:dyDescent="0.3">
      <c r="A276" s="101" t="s">
        <v>49</v>
      </c>
      <c r="B276" s="102">
        <f>SUM(B272:B275)</f>
        <v>157186.08000000002</v>
      </c>
      <c r="C276" s="102">
        <f t="shared" ref="C276:L276" si="50">SUM(C272:C275)</f>
        <v>1268764.25</v>
      </c>
      <c r="D276" s="102">
        <f t="shared" si="50"/>
        <v>7485730.0099999998</v>
      </c>
      <c r="E276" s="102">
        <f t="shared" si="50"/>
        <v>16218526.970999997</v>
      </c>
      <c r="F276" s="102">
        <f t="shared" si="50"/>
        <v>17538297.109999999</v>
      </c>
      <c r="G276" s="102">
        <f t="shared" si="50"/>
        <v>11550529.009999998</v>
      </c>
      <c r="H276" s="102">
        <f t="shared" si="50"/>
        <v>5440100.5699999994</v>
      </c>
      <c r="I276" s="102">
        <f t="shared" si="50"/>
        <v>2135853.67</v>
      </c>
      <c r="J276" s="102">
        <f t="shared" si="50"/>
        <v>988214.12</v>
      </c>
      <c r="K276" s="102">
        <f t="shared" si="50"/>
        <v>62783201.790999994</v>
      </c>
      <c r="L276" s="102">
        <f t="shared" si="50"/>
        <v>12390559</v>
      </c>
      <c r="M276" s="103">
        <f>K276/L276</f>
        <v>5.0670193161583743</v>
      </c>
    </row>
    <row r="277" spans="1:13" ht="15.75" thickBot="1" x14ac:dyDescent="0.3">
      <c r="A277" s="128"/>
      <c r="B277" s="144"/>
      <c r="C277" s="144"/>
      <c r="D277" s="144"/>
      <c r="E277" s="144"/>
      <c r="F277" s="144"/>
      <c r="G277" s="144"/>
      <c r="H277" s="144"/>
      <c r="I277" s="144"/>
      <c r="J277" s="144"/>
      <c r="K277" s="144"/>
      <c r="L277" s="145"/>
      <c r="M277" s="144"/>
    </row>
    <row r="278" spans="1:13" ht="15.75" thickBot="1" x14ac:dyDescent="0.3">
      <c r="A278" s="215" t="s">
        <v>24</v>
      </c>
      <c r="B278" s="216"/>
      <c r="C278" s="216"/>
      <c r="D278" s="216"/>
      <c r="E278" s="216"/>
      <c r="F278" s="216"/>
      <c r="G278" s="216"/>
      <c r="H278" s="216"/>
      <c r="I278" s="216"/>
      <c r="J278" s="216"/>
      <c r="K278" s="216"/>
      <c r="L278" s="216"/>
      <c r="M278" s="217"/>
    </row>
    <row r="279" spans="1:13" ht="15.75" thickBot="1" x14ac:dyDescent="0.3">
      <c r="A279" s="113" t="s">
        <v>14</v>
      </c>
      <c r="B279" s="114" t="s">
        <v>29</v>
      </c>
      <c r="C279" s="115" t="s">
        <v>30</v>
      </c>
      <c r="D279" s="115" t="s">
        <v>31</v>
      </c>
      <c r="E279" s="115" t="s">
        <v>32</v>
      </c>
      <c r="F279" s="115" t="s">
        <v>33</v>
      </c>
      <c r="G279" s="115" t="s">
        <v>34</v>
      </c>
      <c r="H279" s="115" t="s">
        <v>35</v>
      </c>
      <c r="I279" s="115" t="s">
        <v>36</v>
      </c>
      <c r="J279" s="115" t="s">
        <v>37</v>
      </c>
      <c r="K279" s="116" t="s">
        <v>38</v>
      </c>
      <c r="L279" s="115" t="s">
        <v>25</v>
      </c>
      <c r="M279" s="117" t="s">
        <v>39</v>
      </c>
    </row>
    <row r="280" spans="1:13" x14ac:dyDescent="0.25">
      <c r="A280" s="132" t="s">
        <v>11</v>
      </c>
      <c r="B280" s="135">
        <f>'2011'!B16</f>
        <v>55908.15</v>
      </c>
      <c r="C280" s="135">
        <f>'2011'!C16</f>
        <v>299912.87</v>
      </c>
      <c r="D280" s="135">
        <f>'2011'!D16</f>
        <v>2071629.3830000004</v>
      </c>
      <c r="E280" s="135">
        <f>'2011'!E16</f>
        <v>4515341.96</v>
      </c>
      <c r="F280" s="135">
        <f>'2011'!F16</f>
        <v>4612947.7700000005</v>
      </c>
      <c r="G280" s="135">
        <f>'2011'!G16</f>
        <v>2408920.75</v>
      </c>
      <c r="H280" s="135">
        <f>'2011'!H16</f>
        <v>982706.18</v>
      </c>
      <c r="I280" s="135">
        <f>'2011'!I16</f>
        <v>408126.72000000003</v>
      </c>
      <c r="J280" s="135">
        <f>'2011'!J16</f>
        <v>8171.9600000000009</v>
      </c>
      <c r="K280" s="135">
        <f>'2011'!K16</f>
        <v>15363665.743000003</v>
      </c>
      <c r="L280" s="136">
        <f>'2011'!L16</f>
        <v>3122775</v>
      </c>
      <c r="M280" s="137">
        <f>'2011'!M16</f>
        <v>4.9198759894644999</v>
      </c>
    </row>
    <row r="281" spans="1:13" x14ac:dyDescent="0.25">
      <c r="A281" s="133" t="s">
        <v>17</v>
      </c>
      <c r="B281" s="138">
        <f>'2011'!B30</f>
        <v>32080.699999999997</v>
      </c>
      <c r="C281" s="138">
        <f>'2011'!C30</f>
        <v>236212.99999999997</v>
      </c>
      <c r="D281" s="138">
        <f>'2011'!D30</f>
        <v>1816443.18</v>
      </c>
      <c r="E281" s="138">
        <f>'2011'!E30</f>
        <v>3602199.7499999995</v>
      </c>
      <c r="F281" s="138">
        <f>'2011'!F30</f>
        <v>3281103.2</v>
      </c>
      <c r="G281" s="138">
        <f>'2011'!G30</f>
        <v>1734993.1600000001</v>
      </c>
      <c r="H281" s="138">
        <f>'2011'!H30</f>
        <v>660777.41999999993</v>
      </c>
      <c r="I281" s="138">
        <f>'2011'!I30</f>
        <v>181616.19999999998</v>
      </c>
      <c r="J281" s="138">
        <f>'2011'!J30</f>
        <v>15845.3</v>
      </c>
      <c r="K281" s="138">
        <f>'2011'!K30</f>
        <v>11561271.909999998</v>
      </c>
      <c r="L281" s="139">
        <f>'2011'!L30</f>
        <v>2392019</v>
      </c>
      <c r="M281" s="140">
        <f>'2011'!M30</f>
        <v>4.833269263329429</v>
      </c>
    </row>
    <row r="282" spans="1:13" x14ac:dyDescent="0.25">
      <c r="A282" s="133" t="s">
        <v>10</v>
      </c>
      <c r="B282" s="138">
        <f>'2011'!B44</f>
        <v>77691.300000000017</v>
      </c>
      <c r="C282" s="138">
        <f>'2011'!C44</f>
        <v>601947.10000000009</v>
      </c>
      <c r="D282" s="138">
        <f>'2011'!D44</f>
        <v>2644306.7999999998</v>
      </c>
      <c r="E282" s="138">
        <f>'2011'!E44</f>
        <v>3357631.8000000007</v>
      </c>
      <c r="F282" s="138">
        <f>'2011'!F44</f>
        <v>2650898.08</v>
      </c>
      <c r="G282" s="138">
        <f>'2011'!G44</f>
        <v>1969505.2000000002</v>
      </c>
      <c r="H282" s="138">
        <f>'2011'!H44</f>
        <v>979287.59999999986</v>
      </c>
      <c r="I282" s="138">
        <f>'2011'!I44</f>
        <v>382939.00000000006</v>
      </c>
      <c r="J282" s="138">
        <f>'2011'!J44</f>
        <v>42521.099999999991</v>
      </c>
      <c r="K282" s="138">
        <f>'2011'!K44</f>
        <v>12706727.98</v>
      </c>
      <c r="L282" s="139">
        <f>'2011'!L44</f>
        <v>2741906</v>
      </c>
      <c r="M282" s="140">
        <f>'2011'!M44</f>
        <v>4.6342682717788284</v>
      </c>
    </row>
    <row r="283" spans="1:13" ht="15.75" thickBot="1" x14ac:dyDescent="0.3">
      <c r="A283" s="134" t="s">
        <v>9</v>
      </c>
      <c r="B283" s="141">
        <f>'2011'!B58</f>
        <v>59952.4</v>
      </c>
      <c r="C283" s="141">
        <f>'2011'!C58</f>
        <v>290504.5</v>
      </c>
      <c r="D283" s="141">
        <f>'2011'!D58</f>
        <v>1867482.86</v>
      </c>
      <c r="E283" s="141">
        <f>'2011'!E58</f>
        <v>3010852.4500000007</v>
      </c>
      <c r="F283" s="141">
        <f>'2011'!F58</f>
        <v>2630740.34</v>
      </c>
      <c r="G283" s="141">
        <f>'2011'!G58</f>
        <v>1501350.54</v>
      </c>
      <c r="H283" s="141">
        <f>'2011'!H58</f>
        <v>613205.07999999996</v>
      </c>
      <c r="I283" s="141">
        <f>'2011'!I58</f>
        <v>244107.19999999998</v>
      </c>
      <c r="J283" s="141">
        <f>'2011'!J58</f>
        <v>123441.09999999999</v>
      </c>
      <c r="K283" s="141">
        <f>'2011'!K58</f>
        <v>10341636.469999999</v>
      </c>
      <c r="L283" s="142">
        <f>'2011'!L58</f>
        <v>2116991</v>
      </c>
      <c r="M283" s="143">
        <f>'2011'!M58</f>
        <v>4.8850639752365499</v>
      </c>
    </row>
    <row r="284" spans="1:13" ht="15.75" thickBot="1" x14ac:dyDescent="0.3">
      <c r="A284" s="101" t="s">
        <v>50</v>
      </c>
      <c r="B284" s="102">
        <f>SUM(B280:B283)</f>
        <v>225632.55000000002</v>
      </c>
      <c r="C284" s="102">
        <f t="shared" ref="C284:L284" si="51">SUM(C280:C283)</f>
        <v>1428577.4700000002</v>
      </c>
      <c r="D284" s="102">
        <f t="shared" si="51"/>
        <v>8399862.2229999993</v>
      </c>
      <c r="E284" s="102">
        <f t="shared" si="51"/>
        <v>14486025.960000001</v>
      </c>
      <c r="F284" s="102">
        <f t="shared" si="51"/>
        <v>13175689.390000001</v>
      </c>
      <c r="G284" s="102">
        <f t="shared" si="51"/>
        <v>7614769.6500000004</v>
      </c>
      <c r="H284" s="102">
        <f t="shared" si="51"/>
        <v>3235976.2800000003</v>
      </c>
      <c r="I284" s="102">
        <f t="shared" si="51"/>
        <v>1216789.1200000001</v>
      </c>
      <c r="J284" s="102">
        <f t="shared" si="51"/>
        <v>189979.45999999996</v>
      </c>
      <c r="K284" s="102">
        <f t="shared" si="51"/>
        <v>49973302.103</v>
      </c>
      <c r="L284" s="102">
        <f t="shared" si="51"/>
        <v>10373691</v>
      </c>
      <c r="M284" s="103">
        <f>K284/L284</f>
        <v>4.8173116109781944</v>
      </c>
    </row>
    <row r="285" spans="1:13" x14ac:dyDescent="0.25">
      <c r="A285" s="76"/>
      <c r="B285" s="76"/>
      <c r="C285" s="76"/>
      <c r="D285" s="76"/>
      <c r="E285" s="76"/>
      <c r="F285" s="76"/>
      <c r="G285" s="76"/>
      <c r="H285" s="76"/>
      <c r="I285" s="76"/>
      <c r="J285" s="76"/>
      <c r="K285" s="112"/>
      <c r="L285" s="76"/>
      <c r="M285" s="76"/>
    </row>
  </sheetData>
  <mergeCells count="10">
    <mergeCell ref="A262:M262"/>
    <mergeCell ref="A270:M270"/>
    <mergeCell ref="A278:M278"/>
    <mergeCell ref="A4:M4"/>
    <mergeCell ref="A1:M1"/>
    <mergeCell ref="A2:M2"/>
    <mergeCell ref="A69:M69"/>
    <mergeCell ref="A132:M132"/>
    <mergeCell ref="A193:M193"/>
    <mergeCell ref="A254:M254"/>
  </mergeCells>
  <phoneticPr fontId="12" type="noConversion"/>
  <pageMargins left="0.51181102362204722" right="0.31496062992125984" top="0.74803149606299213" bottom="0.74803149606299213" header="0.31496062992125984" footer="0.31496062992125984"/>
  <pageSetup paperSize="8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22"/>
  <sheetViews>
    <sheetView workbookViewId="0">
      <selection activeCell="B34" sqref="B34"/>
    </sheetView>
  </sheetViews>
  <sheetFormatPr defaultColWidth="9" defaultRowHeight="15" x14ac:dyDescent="0.25"/>
  <cols>
    <col min="1" max="1" width="11.42578125" style="75" customWidth="1"/>
    <col min="2" max="2" width="12.42578125" style="75" customWidth="1"/>
    <col min="3" max="3" width="13.5703125" style="75" bestFit="1" customWidth="1"/>
    <col min="4" max="4" width="12.7109375" style="75" bestFit="1" customWidth="1"/>
    <col min="5" max="5" width="14.5703125" style="75" bestFit="1" customWidth="1"/>
    <col min="6" max="7" width="13.7109375" style="75" bestFit="1" customWidth="1"/>
    <col min="8" max="8" width="14.5703125" style="75" bestFit="1" customWidth="1"/>
    <col min="9" max="9" width="13.5703125" style="75" bestFit="1" customWidth="1"/>
    <col min="10" max="10" width="13.140625" style="75" customWidth="1"/>
    <col min="11" max="11" width="13.7109375" style="107" bestFit="1" customWidth="1"/>
    <col min="12" max="12" width="14.7109375" style="75" bestFit="1" customWidth="1"/>
    <col min="13" max="13" width="12.85546875" style="75" bestFit="1" customWidth="1"/>
    <col min="14" max="14" width="9" style="75"/>
    <col min="15" max="15" width="13.5703125" style="75" bestFit="1" customWidth="1"/>
    <col min="16" max="16384" width="9" style="75"/>
  </cols>
  <sheetData>
    <row r="1" spans="1:13" ht="18" customHeight="1" x14ac:dyDescent="0.3">
      <c r="A1" s="218" t="s">
        <v>52</v>
      </c>
      <c r="B1" s="219"/>
      <c r="C1" s="219"/>
      <c r="D1" s="219"/>
      <c r="E1" s="219"/>
      <c r="F1" s="219"/>
      <c r="G1" s="219"/>
      <c r="H1" s="219"/>
      <c r="I1" s="219"/>
      <c r="J1" s="219"/>
      <c r="K1" s="219"/>
      <c r="L1" s="219"/>
      <c r="M1" s="220"/>
    </row>
    <row r="2" spans="1:13" ht="18.600000000000001" customHeight="1" x14ac:dyDescent="0.25">
      <c r="A2" s="221" t="s">
        <v>117</v>
      </c>
      <c r="B2" s="222"/>
      <c r="C2" s="222"/>
      <c r="D2" s="222"/>
      <c r="E2" s="222"/>
      <c r="F2" s="222"/>
      <c r="G2" s="222"/>
      <c r="H2" s="222"/>
      <c r="I2" s="222"/>
      <c r="J2" s="222"/>
      <c r="K2" s="222"/>
      <c r="L2" s="222"/>
      <c r="M2" s="223"/>
    </row>
    <row r="3" spans="1:13" ht="18.600000000000001" customHeight="1" x14ac:dyDescent="0.25">
      <c r="A3" s="146"/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</row>
    <row r="4" spans="1:13" ht="18.600000000000001" customHeight="1" x14ac:dyDescent="0.25">
      <c r="A4" s="146"/>
      <c r="B4" s="146"/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146"/>
    </row>
    <row r="5" spans="1:13" ht="15.75" thickBot="1" x14ac:dyDescent="0.3">
      <c r="A5" s="76"/>
      <c r="B5" s="77"/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</row>
    <row r="6" spans="1:13" ht="15.75" thickBot="1" x14ac:dyDescent="0.3">
      <c r="A6" s="212" t="s">
        <v>116</v>
      </c>
      <c r="B6" s="216"/>
      <c r="C6" s="216"/>
      <c r="D6" s="216"/>
      <c r="E6" s="216"/>
      <c r="F6" s="216"/>
      <c r="G6" s="216"/>
      <c r="H6" s="216"/>
      <c r="I6" s="216"/>
      <c r="J6" s="216"/>
      <c r="K6" s="216"/>
      <c r="L6" s="216"/>
      <c r="M6" s="217"/>
    </row>
    <row r="7" spans="1:13" x14ac:dyDescent="0.25">
      <c r="A7" s="78" t="s">
        <v>14</v>
      </c>
      <c r="B7" s="79" t="s">
        <v>29</v>
      </c>
      <c r="C7" s="80" t="s">
        <v>30</v>
      </c>
      <c r="D7" s="80" t="s">
        <v>31</v>
      </c>
      <c r="E7" s="80" t="s">
        <v>32</v>
      </c>
      <c r="F7" s="80" t="s">
        <v>33</v>
      </c>
      <c r="G7" s="80" t="s">
        <v>34</v>
      </c>
      <c r="H7" s="80" t="s">
        <v>35</v>
      </c>
      <c r="I7" s="80" t="s">
        <v>36</v>
      </c>
      <c r="J7" s="80" t="s">
        <v>37</v>
      </c>
      <c r="K7" s="81" t="s">
        <v>38</v>
      </c>
      <c r="L7" s="80" t="s">
        <v>25</v>
      </c>
      <c r="M7" s="82" t="s">
        <v>39</v>
      </c>
    </row>
    <row r="8" spans="1:13" x14ac:dyDescent="0.25">
      <c r="A8" s="85" t="s">
        <v>119</v>
      </c>
      <c r="B8" s="86">
        <f>B22</f>
        <v>51165.32</v>
      </c>
      <c r="C8" s="86">
        <f t="shared" ref="C8:M8" si="0">C22</f>
        <v>236588.95999999996</v>
      </c>
      <c r="D8" s="86">
        <f t="shared" si="0"/>
        <v>2503692.1999999997</v>
      </c>
      <c r="E8" s="86">
        <f t="shared" si="0"/>
        <v>4687047.8100000005</v>
      </c>
      <c r="F8" s="86">
        <f t="shared" si="0"/>
        <v>5308402</v>
      </c>
      <c r="G8" s="86">
        <f t="shared" si="0"/>
        <v>2937639.9299999997</v>
      </c>
      <c r="H8" s="86">
        <f t="shared" si="0"/>
        <v>1017867.57</v>
      </c>
      <c r="I8" s="86">
        <f t="shared" si="0"/>
        <v>281153.82</v>
      </c>
      <c r="J8" s="86">
        <f t="shared" si="0"/>
        <v>66712.08</v>
      </c>
      <c r="K8" s="86">
        <f t="shared" si="0"/>
        <v>17090269.689999998</v>
      </c>
      <c r="L8" s="86">
        <f t="shared" si="0"/>
        <v>3450686</v>
      </c>
      <c r="M8" s="87">
        <f t="shared" si="0"/>
        <v>4.952716558388679</v>
      </c>
    </row>
    <row r="9" spans="1:13" x14ac:dyDescent="0.25">
      <c r="A9" s="88">
        <v>52</v>
      </c>
      <c r="B9" s="89">
        <v>358.81</v>
      </c>
      <c r="C9" s="89">
        <v>17864.64</v>
      </c>
      <c r="D9" s="89">
        <v>106327.63</v>
      </c>
      <c r="E9" s="89">
        <v>129512.1</v>
      </c>
      <c r="F9" s="89">
        <v>98332.29</v>
      </c>
      <c r="G9" s="89">
        <v>42731.31</v>
      </c>
      <c r="H9" s="89">
        <v>12419.79</v>
      </c>
      <c r="I9" s="89">
        <v>1827</v>
      </c>
      <c r="J9" s="89">
        <v>260.5</v>
      </c>
      <c r="K9" s="89">
        <f t="shared" ref="K9:K20" si="1">SUM(B9:J9)</f>
        <v>409634.06999999995</v>
      </c>
      <c r="L9" s="90">
        <v>93306</v>
      </c>
      <c r="M9" s="91">
        <f t="shared" ref="M9:M21" si="2">IFERROR((K9/L9),0)</f>
        <v>4.3902221722075749</v>
      </c>
    </row>
    <row r="10" spans="1:13" x14ac:dyDescent="0.25">
      <c r="A10" s="88">
        <v>51</v>
      </c>
      <c r="B10" s="89">
        <v>7181.96</v>
      </c>
      <c r="C10" s="89">
        <v>32560.58</v>
      </c>
      <c r="D10" s="89">
        <v>296147.26</v>
      </c>
      <c r="E10" s="89">
        <v>320556.78000000003</v>
      </c>
      <c r="F10" s="89">
        <v>333993.94</v>
      </c>
      <c r="G10" s="89">
        <v>179236.48000000001</v>
      </c>
      <c r="H10" s="89">
        <v>70723.44</v>
      </c>
      <c r="I10" s="89">
        <v>19106.099999999999</v>
      </c>
      <c r="J10" s="89">
        <v>4490.74</v>
      </c>
      <c r="K10" s="89">
        <f t="shared" si="1"/>
        <v>1263997.28</v>
      </c>
      <c r="L10" s="90">
        <v>269852</v>
      </c>
      <c r="M10" s="91">
        <f t="shared" si="2"/>
        <v>4.6840389546862724</v>
      </c>
    </row>
    <row r="11" spans="1:13" x14ac:dyDescent="0.25">
      <c r="A11" s="88">
        <v>50</v>
      </c>
      <c r="B11" s="89">
        <v>7510.54</v>
      </c>
      <c r="C11" s="89">
        <v>30935.03</v>
      </c>
      <c r="D11" s="89">
        <v>284485.58</v>
      </c>
      <c r="E11" s="89">
        <v>521727.08</v>
      </c>
      <c r="F11" s="89">
        <v>547229.09</v>
      </c>
      <c r="G11" s="89">
        <v>324963.67</v>
      </c>
      <c r="H11" s="89">
        <v>122256.29</v>
      </c>
      <c r="I11" s="89">
        <v>37037.31</v>
      </c>
      <c r="J11" s="89">
        <v>12123.64</v>
      </c>
      <c r="K11" s="89">
        <f t="shared" si="1"/>
        <v>1888268.2299999997</v>
      </c>
      <c r="L11" s="90">
        <v>384190</v>
      </c>
      <c r="M11" s="91">
        <f t="shared" si="2"/>
        <v>4.9149333142455554</v>
      </c>
    </row>
    <row r="12" spans="1:13" x14ac:dyDescent="0.25">
      <c r="A12" s="88">
        <v>49</v>
      </c>
      <c r="B12" s="89">
        <v>6675.27</v>
      </c>
      <c r="C12" s="89">
        <v>24440.18</v>
      </c>
      <c r="D12" s="89">
        <v>245737.7</v>
      </c>
      <c r="E12" s="89">
        <v>393949.84</v>
      </c>
      <c r="F12" s="89">
        <v>306301.93</v>
      </c>
      <c r="G12" s="89">
        <v>129294.76</v>
      </c>
      <c r="H12" s="89">
        <v>34135.21</v>
      </c>
      <c r="I12" s="89">
        <v>5549.47</v>
      </c>
      <c r="J12" s="89">
        <v>629</v>
      </c>
      <c r="K12" s="89">
        <f t="shared" si="1"/>
        <v>1146713.3599999999</v>
      </c>
      <c r="L12" s="90">
        <v>252656</v>
      </c>
      <c r="M12" s="91">
        <f t="shared" si="2"/>
        <v>4.538634981951744</v>
      </c>
    </row>
    <row r="13" spans="1:13" x14ac:dyDescent="0.25">
      <c r="A13" s="88">
        <v>48</v>
      </c>
      <c r="B13" s="89">
        <v>4210.54</v>
      </c>
      <c r="C13" s="89">
        <v>14576.14</v>
      </c>
      <c r="D13" s="89">
        <v>176554.17</v>
      </c>
      <c r="E13" s="89">
        <v>417358.77</v>
      </c>
      <c r="F13" s="89">
        <v>387859.03</v>
      </c>
      <c r="G13" s="89">
        <v>194242.67</v>
      </c>
      <c r="H13" s="89">
        <v>60096.32</v>
      </c>
      <c r="I13" s="89">
        <v>15244.96</v>
      </c>
      <c r="J13" s="89">
        <v>3324.1</v>
      </c>
      <c r="K13" s="89">
        <f t="shared" si="1"/>
        <v>1273466.7000000002</v>
      </c>
      <c r="L13" s="90">
        <v>261702</v>
      </c>
      <c r="M13" s="91">
        <f t="shared" si="2"/>
        <v>4.8660946419973872</v>
      </c>
    </row>
    <row r="14" spans="1:13" x14ac:dyDescent="0.25">
      <c r="A14" s="88">
        <v>47</v>
      </c>
      <c r="B14" s="89">
        <v>2770.94</v>
      </c>
      <c r="C14" s="89">
        <v>10653.22</v>
      </c>
      <c r="D14" s="89">
        <v>122146.33</v>
      </c>
      <c r="E14" s="89">
        <v>258703.8</v>
      </c>
      <c r="F14" s="89">
        <v>357398.87</v>
      </c>
      <c r="G14" s="89">
        <v>236983.75</v>
      </c>
      <c r="H14" s="89">
        <v>98571.41</v>
      </c>
      <c r="I14" s="89">
        <v>35796.43</v>
      </c>
      <c r="J14" s="89">
        <v>10851.54</v>
      </c>
      <c r="K14" s="89">
        <f t="shared" si="1"/>
        <v>1133876.2899999998</v>
      </c>
      <c r="L14" s="90">
        <v>216814</v>
      </c>
      <c r="M14" s="91">
        <f t="shared" si="2"/>
        <v>5.2297189757118998</v>
      </c>
    </row>
    <row r="15" spans="1:13" x14ac:dyDescent="0.25">
      <c r="A15" s="88">
        <v>46</v>
      </c>
      <c r="B15" s="89">
        <v>2244.4899999999998</v>
      </c>
      <c r="C15" s="89">
        <v>13667.53</v>
      </c>
      <c r="D15" s="89">
        <v>162768.70000000001</v>
      </c>
      <c r="E15" s="89">
        <v>264629</v>
      </c>
      <c r="F15" s="89">
        <v>426202.07</v>
      </c>
      <c r="G15" s="89">
        <v>305533.94</v>
      </c>
      <c r="H15" s="89">
        <v>111758.46</v>
      </c>
      <c r="I15" s="89">
        <v>37953.94</v>
      </c>
      <c r="J15" s="89">
        <v>10599.79</v>
      </c>
      <c r="K15" s="89">
        <f t="shared" si="1"/>
        <v>1335357.92</v>
      </c>
      <c r="L15" s="90">
        <v>254177</v>
      </c>
      <c r="M15" s="91">
        <f t="shared" si="2"/>
        <v>5.2536536350653282</v>
      </c>
    </row>
    <row r="16" spans="1:13" x14ac:dyDescent="0.25">
      <c r="A16" s="88">
        <v>45</v>
      </c>
      <c r="B16" s="89">
        <v>319.45999999999998</v>
      </c>
      <c r="C16" s="89">
        <v>11301.33</v>
      </c>
      <c r="D16" s="89">
        <v>125387.88</v>
      </c>
      <c r="E16" s="89">
        <v>339318.76</v>
      </c>
      <c r="F16" s="89">
        <v>503928.86</v>
      </c>
      <c r="G16" s="89">
        <v>324493.46999999997</v>
      </c>
      <c r="H16" s="89">
        <v>121220.43</v>
      </c>
      <c r="I16" s="89">
        <v>32600.92</v>
      </c>
      <c r="J16" s="89">
        <v>6780.2</v>
      </c>
      <c r="K16" s="89">
        <f t="shared" si="1"/>
        <v>1465351.3099999998</v>
      </c>
      <c r="L16" s="90">
        <v>277736</v>
      </c>
      <c r="M16" s="91">
        <f t="shared" si="2"/>
        <v>5.2760582351585672</v>
      </c>
    </row>
    <row r="17" spans="1:13" x14ac:dyDescent="0.25">
      <c r="A17" s="88">
        <v>44</v>
      </c>
      <c r="B17" s="89">
        <v>2913.94</v>
      </c>
      <c r="C17" s="89">
        <v>7838.43</v>
      </c>
      <c r="D17" s="89">
        <v>146607.18</v>
      </c>
      <c r="E17" s="89">
        <v>331101.46000000002</v>
      </c>
      <c r="F17" s="89">
        <v>493939.85</v>
      </c>
      <c r="G17" s="89">
        <v>294513.28999999998</v>
      </c>
      <c r="H17" s="89">
        <v>97395.96</v>
      </c>
      <c r="I17" s="89">
        <v>23391.51</v>
      </c>
      <c r="J17" s="89">
        <v>3974.4</v>
      </c>
      <c r="K17" s="89">
        <f t="shared" si="1"/>
        <v>1401676.0199999998</v>
      </c>
      <c r="L17" s="90">
        <v>269030</v>
      </c>
      <c r="M17" s="91">
        <f t="shared" si="2"/>
        <v>5.2101104709511938</v>
      </c>
    </row>
    <row r="18" spans="1:13" x14ac:dyDescent="0.25">
      <c r="A18" s="88">
        <v>43</v>
      </c>
      <c r="B18" s="89">
        <v>7955.03</v>
      </c>
      <c r="C18" s="89">
        <v>27012.81</v>
      </c>
      <c r="D18" s="89">
        <v>303586.07</v>
      </c>
      <c r="E18" s="89">
        <v>451079.73</v>
      </c>
      <c r="F18" s="89">
        <v>348161.79</v>
      </c>
      <c r="G18" s="89">
        <v>112683.4</v>
      </c>
      <c r="H18" s="89">
        <v>20669.919999999998</v>
      </c>
      <c r="I18" s="89">
        <v>2465.71</v>
      </c>
      <c r="J18" s="89">
        <v>204.1</v>
      </c>
      <c r="K18" s="89">
        <f t="shared" si="1"/>
        <v>1273818.5599999998</v>
      </c>
      <c r="L18" s="90">
        <v>282184</v>
      </c>
      <c r="M18" s="91">
        <f t="shared" si="2"/>
        <v>4.5141416947807098</v>
      </c>
    </row>
    <row r="19" spans="1:13" x14ac:dyDescent="0.25">
      <c r="A19" s="88">
        <v>42</v>
      </c>
      <c r="B19" s="89">
        <v>3983.75</v>
      </c>
      <c r="C19" s="89">
        <v>16342.74</v>
      </c>
      <c r="D19" s="89">
        <v>213112.29</v>
      </c>
      <c r="E19" s="89">
        <v>418466.4</v>
      </c>
      <c r="F19" s="89">
        <v>464657.73</v>
      </c>
      <c r="G19" s="89">
        <v>222978.76</v>
      </c>
      <c r="H19" s="89">
        <v>73398.89</v>
      </c>
      <c r="I19" s="89">
        <v>18977.400000000001</v>
      </c>
      <c r="J19" s="89">
        <v>3522.5</v>
      </c>
      <c r="K19" s="89">
        <f t="shared" si="1"/>
        <v>1435440.46</v>
      </c>
      <c r="L19" s="90">
        <v>291222</v>
      </c>
      <c r="M19" s="91">
        <f t="shared" si="2"/>
        <v>4.9290247989506284</v>
      </c>
    </row>
    <row r="20" spans="1:13" x14ac:dyDescent="0.25">
      <c r="A20" s="88">
        <v>41</v>
      </c>
      <c r="B20" s="89">
        <v>4330.99</v>
      </c>
      <c r="C20" s="89">
        <v>11314.3</v>
      </c>
      <c r="D20" s="89">
        <v>186662.13</v>
      </c>
      <c r="E20" s="89">
        <v>393011.82</v>
      </c>
      <c r="F20" s="89">
        <v>560475.78</v>
      </c>
      <c r="G20" s="89">
        <v>318984.55</v>
      </c>
      <c r="H20" s="89">
        <v>101433.75</v>
      </c>
      <c r="I20" s="89">
        <v>23056.68</v>
      </c>
      <c r="J20" s="89">
        <v>3154.97</v>
      </c>
      <c r="K20" s="89">
        <f t="shared" si="1"/>
        <v>1602424.97</v>
      </c>
      <c r="L20" s="90">
        <v>310936</v>
      </c>
      <c r="M20" s="91">
        <f t="shared" si="2"/>
        <v>5.1535524030668691</v>
      </c>
    </row>
    <row r="21" spans="1:13" x14ac:dyDescent="0.25">
      <c r="A21" s="88">
        <v>40</v>
      </c>
      <c r="B21" s="89">
        <v>709.6</v>
      </c>
      <c r="C21" s="89">
        <v>18082.03</v>
      </c>
      <c r="D21" s="89">
        <v>134169.28</v>
      </c>
      <c r="E21" s="89">
        <v>447632.27</v>
      </c>
      <c r="F21" s="89">
        <v>479920.77</v>
      </c>
      <c r="G21" s="89">
        <v>250999.88</v>
      </c>
      <c r="H21" s="89">
        <v>93787.7</v>
      </c>
      <c r="I21" s="89">
        <v>28146.39</v>
      </c>
      <c r="J21" s="89">
        <v>6796.6</v>
      </c>
      <c r="K21" s="89">
        <f>SUM(B21:J21)</f>
        <v>1460244.52</v>
      </c>
      <c r="L21" s="90">
        <v>286881</v>
      </c>
      <c r="M21" s="91">
        <f t="shared" si="2"/>
        <v>5.0900705170436522</v>
      </c>
    </row>
    <row r="22" spans="1:13" x14ac:dyDescent="0.25">
      <c r="A22" s="83" t="s">
        <v>119</v>
      </c>
      <c r="B22" s="84">
        <f>SUM(B9:B21)</f>
        <v>51165.32</v>
      </c>
      <c r="C22" s="84">
        <f t="shared" ref="C22:J22" si="3">SUM(C9:C21)</f>
        <v>236588.95999999996</v>
      </c>
      <c r="D22" s="84">
        <f t="shared" si="3"/>
        <v>2503692.1999999997</v>
      </c>
      <c r="E22" s="84">
        <f t="shared" si="3"/>
        <v>4687047.8100000005</v>
      </c>
      <c r="F22" s="84">
        <f t="shared" si="3"/>
        <v>5308402</v>
      </c>
      <c r="G22" s="84">
        <f t="shared" si="3"/>
        <v>2937639.9299999997</v>
      </c>
      <c r="H22" s="84">
        <f t="shared" si="3"/>
        <v>1017867.57</v>
      </c>
      <c r="I22" s="84">
        <f t="shared" si="3"/>
        <v>281153.82</v>
      </c>
      <c r="J22" s="84">
        <f t="shared" si="3"/>
        <v>66712.08</v>
      </c>
      <c r="K22" s="84">
        <f>SUM(B22:J22)</f>
        <v>17090269.689999998</v>
      </c>
      <c r="L22" s="92">
        <f>SUM(L9:L21)</f>
        <v>3450686</v>
      </c>
      <c r="M22" s="93">
        <f>IFERROR((K22/L22),0)</f>
        <v>4.952716558388679</v>
      </c>
    </row>
    <row r="23" spans="1:13" ht="14.45" customHeight="1" x14ac:dyDescent="0.25">
      <c r="A23" s="83" t="s">
        <v>118</v>
      </c>
      <c r="B23" s="84">
        <f>B37</f>
        <v>18391.400000000001</v>
      </c>
      <c r="C23" s="84">
        <f t="shared" ref="C23:K23" si="4">C37</f>
        <v>305873.43</v>
      </c>
      <c r="D23" s="84">
        <f t="shared" si="4"/>
        <v>1799385.68</v>
      </c>
      <c r="E23" s="84">
        <f t="shared" si="4"/>
        <v>4835556.29</v>
      </c>
      <c r="F23" s="84">
        <f t="shared" si="4"/>
        <v>4670620.1000000006</v>
      </c>
      <c r="G23" s="84">
        <f t="shared" si="4"/>
        <v>2461380.8500000006</v>
      </c>
      <c r="H23" s="84">
        <f t="shared" si="4"/>
        <v>1066308.8700000001</v>
      </c>
      <c r="I23" s="84">
        <f t="shared" si="4"/>
        <v>387609.02999999997</v>
      </c>
      <c r="J23" s="84">
        <f t="shared" si="4"/>
        <v>152562.81</v>
      </c>
      <c r="K23" s="84">
        <f t="shared" si="4"/>
        <v>15697688.460000001</v>
      </c>
      <c r="L23" s="92">
        <f>L37</f>
        <v>3158498</v>
      </c>
      <c r="M23" s="93">
        <f>M37</f>
        <v>4.9699852461518104</v>
      </c>
    </row>
    <row r="24" spans="1:13" ht="14.45" customHeight="1" x14ac:dyDescent="0.25">
      <c r="A24" s="88" t="s">
        <v>99</v>
      </c>
      <c r="B24" s="89">
        <v>1617.46</v>
      </c>
      <c r="C24" s="89">
        <v>28193.37</v>
      </c>
      <c r="D24" s="89">
        <v>217672.84</v>
      </c>
      <c r="E24" s="89">
        <v>547695.61</v>
      </c>
      <c r="F24" s="89">
        <v>526006.87</v>
      </c>
      <c r="G24" s="89">
        <v>274978.18</v>
      </c>
      <c r="H24" s="89">
        <v>86859.27</v>
      </c>
      <c r="I24" s="89">
        <v>20406.86</v>
      </c>
      <c r="J24" s="89">
        <v>3925.6</v>
      </c>
      <c r="K24" s="89">
        <f t="shared" ref="K24:K32" si="5">SUM(B24:J24)</f>
        <v>1707356.06</v>
      </c>
      <c r="L24" s="90">
        <v>349992</v>
      </c>
      <c r="M24" s="91">
        <f t="shared" ref="M24:M32" si="6">IFERROR((K24/L24),0)</f>
        <v>4.8782716747811383</v>
      </c>
    </row>
    <row r="25" spans="1:13" ht="14.45" customHeight="1" x14ac:dyDescent="0.25">
      <c r="A25" s="88" t="s">
        <v>100</v>
      </c>
      <c r="B25" s="89">
        <v>1041.33</v>
      </c>
      <c r="C25" s="89">
        <v>50077.87</v>
      </c>
      <c r="D25" s="89">
        <v>337797.45</v>
      </c>
      <c r="E25" s="89">
        <v>743559.56</v>
      </c>
      <c r="F25" s="89">
        <v>581339.29</v>
      </c>
      <c r="G25" s="89">
        <v>206836.51</v>
      </c>
      <c r="H25" s="89">
        <v>48332.95</v>
      </c>
      <c r="I25" s="89">
        <v>8744.2199999999993</v>
      </c>
      <c r="J25" s="89">
        <v>1389.8</v>
      </c>
      <c r="K25" s="89">
        <f t="shared" si="5"/>
        <v>1979118.98</v>
      </c>
      <c r="L25" s="90">
        <v>429648</v>
      </c>
      <c r="M25" s="91">
        <f t="shared" si="6"/>
        <v>4.6063730774959968</v>
      </c>
    </row>
    <row r="26" spans="1:13" ht="14.45" customHeight="1" x14ac:dyDescent="0.25">
      <c r="A26" s="88" t="s">
        <v>101</v>
      </c>
      <c r="B26" s="89">
        <v>1211.45</v>
      </c>
      <c r="C26" s="89">
        <v>40348.11</v>
      </c>
      <c r="D26" s="89">
        <v>274876.45</v>
      </c>
      <c r="E26" s="89">
        <v>710108.98</v>
      </c>
      <c r="F26" s="89">
        <v>585796.66</v>
      </c>
      <c r="G26" s="89">
        <v>202050.45</v>
      </c>
      <c r="H26" s="89">
        <v>69934.02</v>
      </c>
      <c r="I26" s="89">
        <v>19229.37</v>
      </c>
      <c r="J26" s="89">
        <v>4408.92</v>
      </c>
      <c r="K26" s="89">
        <f t="shared" si="5"/>
        <v>1907964.41</v>
      </c>
      <c r="L26" s="90">
        <v>402761</v>
      </c>
      <c r="M26" s="91">
        <f t="shared" si="6"/>
        <v>4.7372124162965132</v>
      </c>
    </row>
    <row r="27" spans="1:13" ht="14.45" customHeight="1" x14ac:dyDescent="0.25">
      <c r="A27" s="88" t="s">
        <v>102</v>
      </c>
      <c r="B27" s="89">
        <v>910.8</v>
      </c>
      <c r="C27" s="89">
        <v>16938.509999999998</v>
      </c>
      <c r="D27" s="89">
        <v>111464.2</v>
      </c>
      <c r="E27" s="89">
        <v>468653.18</v>
      </c>
      <c r="F27" s="89">
        <v>594677.67000000004</v>
      </c>
      <c r="G27" s="89">
        <v>226060.51</v>
      </c>
      <c r="H27" s="89">
        <v>83231.11</v>
      </c>
      <c r="I27" s="89">
        <v>20888.169999999998</v>
      </c>
      <c r="J27" s="89">
        <v>3703.8</v>
      </c>
      <c r="K27" s="89">
        <f t="shared" si="5"/>
        <v>1526527.95</v>
      </c>
      <c r="L27" s="90">
        <v>298606</v>
      </c>
      <c r="M27" s="91">
        <f t="shared" si="6"/>
        <v>5.1121811015183889</v>
      </c>
    </row>
    <row r="28" spans="1:13" ht="14.45" customHeight="1" x14ac:dyDescent="0.25">
      <c r="A28" s="88" t="s">
        <v>103</v>
      </c>
      <c r="B28" s="89">
        <v>241.67</v>
      </c>
      <c r="C28" s="89">
        <v>9140.01</v>
      </c>
      <c r="D28" s="89">
        <v>44560.72</v>
      </c>
      <c r="E28" s="89">
        <v>249680.79</v>
      </c>
      <c r="F28" s="89">
        <v>445135.43</v>
      </c>
      <c r="G28" s="89">
        <v>272748.90999999997</v>
      </c>
      <c r="H28" s="89">
        <v>123363.31</v>
      </c>
      <c r="I28" s="89">
        <v>44050.87</v>
      </c>
      <c r="J28" s="89">
        <v>10177.799999999999</v>
      </c>
      <c r="K28" s="89">
        <f t="shared" si="5"/>
        <v>1199099.5100000002</v>
      </c>
      <c r="L28" s="90">
        <v>214860</v>
      </c>
      <c r="M28" s="91">
        <f t="shared" si="6"/>
        <v>5.5808410592944258</v>
      </c>
    </row>
    <row r="29" spans="1:13" ht="14.45" customHeight="1" x14ac:dyDescent="0.25">
      <c r="A29" s="88" t="s">
        <v>104</v>
      </c>
      <c r="B29" s="89">
        <v>1232.93</v>
      </c>
      <c r="C29" s="89">
        <v>24831.77</v>
      </c>
      <c r="D29" s="89">
        <v>89143.39</v>
      </c>
      <c r="E29" s="89">
        <v>251179.7</v>
      </c>
      <c r="F29" s="89">
        <v>399896.04</v>
      </c>
      <c r="G29" s="89">
        <v>198974.52</v>
      </c>
      <c r="H29" s="89">
        <v>118660.11</v>
      </c>
      <c r="I29" s="89">
        <v>48683.7</v>
      </c>
      <c r="J29" s="89">
        <v>21338.7</v>
      </c>
      <c r="K29" s="89">
        <f t="shared" si="5"/>
        <v>1153940.8600000001</v>
      </c>
      <c r="L29" s="90">
        <v>215271</v>
      </c>
      <c r="M29" s="91">
        <f t="shared" si="6"/>
        <v>5.3604101806560109</v>
      </c>
    </row>
    <row r="30" spans="1:13" ht="14.45" customHeight="1" x14ac:dyDescent="0.25">
      <c r="A30" s="88" t="s">
        <v>105</v>
      </c>
      <c r="B30" s="89">
        <v>879.53</v>
      </c>
      <c r="C30" s="89">
        <v>20038.72</v>
      </c>
      <c r="D30" s="89">
        <v>71327.06</v>
      </c>
      <c r="E30" s="89">
        <v>201155.41</v>
      </c>
      <c r="F30" s="89">
        <v>293286.61</v>
      </c>
      <c r="G30" s="89">
        <v>210773.6</v>
      </c>
      <c r="H30" s="89">
        <v>114871.16</v>
      </c>
      <c r="I30" s="89">
        <v>42635.1</v>
      </c>
      <c r="J30" s="89">
        <v>11126.1</v>
      </c>
      <c r="K30" s="89">
        <f t="shared" si="5"/>
        <v>966093.28999999992</v>
      </c>
      <c r="L30" s="90">
        <v>180609</v>
      </c>
      <c r="M30" s="91">
        <f t="shared" si="6"/>
        <v>5.3490871994197402</v>
      </c>
    </row>
    <row r="31" spans="1:13" ht="14.45" customHeight="1" x14ac:dyDescent="0.25">
      <c r="A31" s="88" t="s">
        <v>106</v>
      </c>
      <c r="B31" s="89">
        <v>617.04999999999995</v>
      </c>
      <c r="C31" s="89">
        <v>13147.25</v>
      </c>
      <c r="D31" s="89">
        <v>74531.5</v>
      </c>
      <c r="E31" s="89">
        <v>162653.09</v>
      </c>
      <c r="F31" s="89">
        <v>122623.63</v>
      </c>
      <c r="G31" s="89">
        <v>72522.55</v>
      </c>
      <c r="H31" s="89">
        <v>30545.73</v>
      </c>
      <c r="I31" s="89">
        <v>7572.3</v>
      </c>
      <c r="J31" s="89">
        <v>1357.9</v>
      </c>
      <c r="K31" s="89">
        <f t="shared" si="5"/>
        <v>485571</v>
      </c>
      <c r="L31" s="90">
        <v>102827</v>
      </c>
      <c r="M31" s="91">
        <f t="shared" si="6"/>
        <v>4.7222130374318025</v>
      </c>
    </row>
    <row r="32" spans="1:13" ht="14.45" customHeight="1" x14ac:dyDescent="0.25">
      <c r="A32" s="88" t="s">
        <v>57</v>
      </c>
      <c r="B32" s="89">
        <v>1036.4000000000001</v>
      </c>
      <c r="C32" s="89">
        <v>19881.79</v>
      </c>
      <c r="D32" s="89">
        <v>119979.28</v>
      </c>
      <c r="E32" s="89">
        <v>240541.53</v>
      </c>
      <c r="F32" s="89">
        <v>144256</v>
      </c>
      <c r="G32" s="89">
        <v>86405.55</v>
      </c>
      <c r="H32" s="89">
        <v>36012.769999999997</v>
      </c>
      <c r="I32" s="89">
        <v>8850.3799999999992</v>
      </c>
      <c r="J32" s="89">
        <v>1505.8</v>
      </c>
      <c r="K32" s="89">
        <f t="shared" si="5"/>
        <v>658469.50000000012</v>
      </c>
      <c r="L32" s="90">
        <v>143228</v>
      </c>
      <c r="M32" s="91">
        <f t="shared" si="6"/>
        <v>4.5973517747926396</v>
      </c>
    </row>
    <row r="33" spans="1:13" ht="14.45" customHeight="1" x14ac:dyDescent="0.25">
      <c r="A33" s="88" t="s">
        <v>58</v>
      </c>
      <c r="B33" s="89">
        <v>1055.55</v>
      </c>
      <c r="C33" s="89">
        <v>20354.150000000001</v>
      </c>
      <c r="D33" s="89">
        <v>117411.76</v>
      </c>
      <c r="E33" s="89">
        <v>256663.08</v>
      </c>
      <c r="F33" s="89">
        <v>138525.06</v>
      </c>
      <c r="G33" s="89">
        <v>77544.679999999993</v>
      </c>
      <c r="H33" s="89">
        <v>31328.33</v>
      </c>
      <c r="I33" s="89">
        <v>7689.6</v>
      </c>
      <c r="J33" s="89">
        <v>1142.4000000000001</v>
      </c>
      <c r="K33" s="89">
        <f>SUM(B33:J33)</f>
        <v>651714.61</v>
      </c>
      <c r="L33" s="90">
        <v>143989</v>
      </c>
      <c r="M33" s="91">
        <f t="shared" ref="M33:M38" si="7">IFERROR((K33/L33),0)</f>
        <v>4.526141649709353</v>
      </c>
    </row>
    <row r="34" spans="1:13" ht="14.45" customHeight="1" x14ac:dyDescent="0.25">
      <c r="A34" s="88" t="s">
        <v>59</v>
      </c>
      <c r="B34" s="89">
        <v>1008.52</v>
      </c>
      <c r="C34" s="89">
        <v>20653.580000000002</v>
      </c>
      <c r="D34" s="89">
        <v>127565.62</v>
      </c>
      <c r="E34" s="89">
        <v>360315.43</v>
      </c>
      <c r="F34" s="89">
        <v>302088.59000000003</v>
      </c>
      <c r="G34" s="89">
        <v>217070.7</v>
      </c>
      <c r="H34" s="89">
        <v>69585.03</v>
      </c>
      <c r="I34" s="89">
        <v>24288.799999999999</v>
      </c>
      <c r="J34" s="89">
        <v>3821.8</v>
      </c>
      <c r="K34" s="89">
        <f>SUM(B34:J34)</f>
        <v>1126398.07</v>
      </c>
      <c r="L34" s="90">
        <v>227876</v>
      </c>
      <c r="M34" s="91">
        <f t="shared" si="7"/>
        <v>4.9430307272376206</v>
      </c>
    </row>
    <row r="35" spans="1:13" ht="14.45" customHeight="1" x14ac:dyDescent="0.25">
      <c r="A35" s="88" t="s">
        <v>60</v>
      </c>
      <c r="B35" s="89">
        <v>1065.5</v>
      </c>
      <c r="C35" s="89">
        <v>17181.099999999999</v>
      </c>
      <c r="D35" s="89">
        <v>111353.24</v>
      </c>
      <c r="E35" s="89">
        <v>248934.81</v>
      </c>
      <c r="F35" s="89">
        <v>128499.84</v>
      </c>
      <c r="G35" s="89">
        <v>80798.720000000001</v>
      </c>
      <c r="H35" s="89">
        <v>35301.67</v>
      </c>
      <c r="I35" s="89">
        <v>10521.61</v>
      </c>
      <c r="J35" s="89">
        <v>3676.1</v>
      </c>
      <c r="K35" s="89">
        <f>SUM(B35:J35)</f>
        <v>637332.59</v>
      </c>
      <c r="L35" s="90">
        <v>139165</v>
      </c>
      <c r="M35" s="91">
        <f t="shared" si="7"/>
        <v>4.5796902238350157</v>
      </c>
    </row>
    <row r="36" spans="1:13" ht="14.45" customHeight="1" x14ac:dyDescent="0.25">
      <c r="A36" s="88" t="s">
        <v>61</v>
      </c>
      <c r="B36" s="89">
        <v>6473.21</v>
      </c>
      <c r="C36" s="89">
        <v>25087.200000000001</v>
      </c>
      <c r="D36" s="89">
        <v>101702.17</v>
      </c>
      <c r="E36" s="89">
        <v>394415.12</v>
      </c>
      <c r="F36" s="89">
        <v>408488.41</v>
      </c>
      <c r="G36" s="89">
        <v>334615.96999999997</v>
      </c>
      <c r="H36" s="89">
        <v>218283.41</v>
      </c>
      <c r="I36" s="89">
        <v>124048.05</v>
      </c>
      <c r="J36" s="89">
        <v>84988.09</v>
      </c>
      <c r="K36" s="89">
        <f>SUM(B36:J36)</f>
        <v>1698101.63</v>
      </c>
      <c r="L36" s="90">
        <v>309666</v>
      </c>
      <c r="M36" s="91">
        <f t="shared" si="7"/>
        <v>5.4836553900008393</v>
      </c>
    </row>
    <row r="37" spans="1:13" x14ac:dyDescent="0.25">
      <c r="A37" s="83" t="s">
        <v>118</v>
      </c>
      <c r="B37" s="84">
        <f>SUM(B24:B36)</f>
        <v>18391.400000000001</v>
      </c>
      <c r="C37" s="84">
        <f t="shared" ref="C37:J37" si="8">SUM(C24:C36)</f>
        <v>305873.43</v>
      </c>
      <c r="D37" s="84">
        <f t="shared" si="8"/>
        <v>1799385.68</v>
      </c>
      <c r="E37" s="84">
        <f t="shared" si="8"/>
        <v>4835556.29</v>
      </c>
      <c r="F37" s="84">
        <f t="shared" si="8"/>
        <v>4670620.1000000006</v>
      </c>
      <c r="G37" s="84">
        <f t="shared" si="8"/>
        <v>2461380.8500000006</v>
      </c>
      <c r="H37" s="84">
        <f t="shared" si="8"/>
        <v>1066308.8700000001</v>
      </c>
      <c r="I37" s="84">
        <f t="shared" si="8"/>
        <v>387609.02999999997</v>
      </c>
      <c r="J37" s="84">
        <f t="shared" si="8"/>
        <v>152562.81</v>
      </c>
      <c r="K37" s="84">
        <f>SUM(B37:J37)</f>
        <v>15697688.460000001</v>
      </c>
      <c r="L37" s="84">
        <f>SUM(L24:L36)</f>
        <v>3158498</v>
      </c>
      <c r="M37" s="93">
        <f t="shared" si="7"/>
        <v>4.9699852461518104</v>
      </c>
    </row>
    <row r="38" spans="1:13" ht="14.45" customHeight="1" x14ac:dyDescent="0.25">
      <c r="A38" s="83" t="s">
        <v>115</v>
      </c>
      <c r="B38" s="84">
        <f>B52</f>
        <v>131283.32</v>
      </c>
      <c r="C38" s="84">
        <f t="shared" ref="C38:L38" si="9">C52</f>
        <v>925273.02</v>
      </c>
      <c r="D38" s="84">
        <f t="shared" si="9"/>
        <v>1956843.83</v>
      </c>
      <c r="E38" s="84">
        <f t="shared" si="9"/>
        <v>4849227.3100000005</v>
      </c>
      <c r="F38" s="84">
        <f t="shared" si="9"/>
        <v>4893999.6700000009</v>
      </c>
      <c r="G38" s="84">
        <f t="shared" si="9"/>
        <v>4270065.53</v>
      </c>
      <c r="H38" s="84">
        <f t="shared" si="9"/>
        <v>2736620.6300000004</v>
      </c>
      <c r="I38" s="84">
        <f t="shared" si="9"/>
        <v>1459600.7</v>
      </c>
      <c r="J38" s="84">
        <f t="shared" si="9"/>
        <v>768423.02999999991</v>
      </c>
      <c r="K38" s="84">
        <f t="shared" si="9"/>
        <v>21991337.040000003</v>
      </c>
      <c r="L38" s="84">
        <f t="shared" si="9"/>
        <v>4262159</v>
      </c>
      <c r="M38" s="93">
        <f t="shared" si="7"/>
        <v>5.1596707302566616</v>
      </c>
    </row>
    <row r="39" spans="1:13" ht="14.45" customHeight="1" x14ac:dyDescent="0.25">
      <c r="A39" s="88" t="s">
        <v>62</v>
      </c>
      <c r="B39" s="89">
        <v>748.42</v>
      </c>
      <c r="C39" s="89">
        <v>11417.39</v>
      </c>
      <c r="D39" s="89">
        <v>46154.68</v>
      </c>
      <c r="E39" s="89">
        <v>290770.73</v>
      </c>
      <c r="F39" s="89">
        <v>263970.82</v>
      </c>
      <c r="G39" s="89">
        <v>270820.76</v>
      </c>
      <c r="H39" s="89">
        <v>183768.98</v>
      </c>
      <c r="I39" s="89">
        <v>128955.5</v>
      </c>
      <c r="J39" s="89">
        <v>92444.58</v>
      </c>
      <c r="K39" s="94">
        <f t="shared" ref="K39:K49" si="10">SUM(B39:J39)</f>
        <v>1289051.8600000001</v>
      </c>
      <c r="L39" s="90">
        <v>221686</v>
      </c>
      <c r="M39" s="91">
        <f t="shared" ref="M39:M51" si="11">IFERROR((K39/L39),0)</f>
        <v>5.8147643964887274</v>
      </c>
    </row>
    <row r="40" spans="1:13" ht="14.45" customHeight="1" x14ac:dyDescent="0.25">
      <c r="A40" s="88" t="s">
        <v>63</v>
      </c>
      <c r="B40" s="89">
        <v>872.1</v>
      </c>
      <c r="C40" s="89">
        <v>18502.57</v>
      </c>
      <c r="D40" s="89">
        <v>79573.34</v>
      </c>
      <c r="E40" s="89">
        <v>371910.25</v>
      </c>
      <c r="F40" s="89">
        <v>446678.52</v>
      </c>
      <c r="G40" s="89">
        <v>397606.03</v>
      </c>
      <c r="H40" s="89">
        <v>289762.11</v>
      </c>
      <c r="I40" s="89">
        <v>183328.82</v>
      </c>
      <c r="J40" s="89">
        <v>148587.13</v>
      </c>
      <c r="K40" s="94">
        <f t="shared" si="10"/>
        <v>1936820.87</v>
      </c>
      <c r="L40" s="90">
        <v>331730</v>
      </c>
      <c r="M40" s="91">
        <f t="shared" si="11"/>
        <v>5.8385460163385892</v>
      </c>
    </row>
    <row r="41" spans="1:13" ht="14.45" customHeight="1" x14ac:dyDescent="0.25">
      <c r="A41" s="88" t="s">
        <v>64</v>
      </c>
      <c r="B41" s="89">
        <v>1032.4100000000001</v>
      </c>
      <c r="C41" s="89">
        <v>27894.35</v>
      </c>
      <c r="D41" s="89">
        <v>129317.39</v>
      </c>
      <c r="E41" s="89">
        <v>399586.16</v>
      </c>
      <c r="F41" s="89">
        <v>460635.8</v>
      </c>
      <c r="G41" s="89">
        <v>430341.72</v>
      </c>
      <c r="H41" s="89">
        <v>300071.37</v>
      </c>
      <c r="I41" s="89">
        <v>171226.53</v>
      </c>
      <c r="J41" s="89">
        <v>99134.58</v>
      </c>
      <c r="K41" s="94">
        <f t="shared" si="10"/>
        <v>2019240.3099999998</v>
      </c>
      <c r="L41" s="90">
        <v>357014</v>
      </c>
      <c r="M41" s="91">
        <f t="shared" si="11"/>
        <v>5.6559135215985918</v>
      </c>
    </row>
    <row r="42" spans="1:13" ht="14.45" customHeight="1" x14ac:dyDescent="0.25">
      <c r="A42" s="88" t="s">
        <v>65</v>
      </c>
      <c r="B42" s="89">
        <v>770.66</v>
      </c>
      <c r="C42" s="89">
        <v>22524.44</v>
      </c>
      <c r="D42" s="89">
        <v>97785.84</v>
      </c>
      <c r="E42" s="89">
        <v>335711.27</v>
      </c>
      <c r="F42" s="89">
        <v>345578.18</v>
      </c>
      <c r="G42" s="89">
        <v>310453.51</v>
      </c>
      <c r="H42" s="89">
        <v>232007.14</v>
      </c>
      <c r="I42" s="89">
        <v>125234.08</v>
      </c>
      <c r="J42" s="89">
        <v>63904.79</v>
      </c>
      <c r="K42" s="94">
        <f t="shared" si="10"/>
        <v>1533969.9100000001</v>
      </c>
      <c r="L42" s="90">
        <v>275828</v>
      </c>
      <c r="M42" s="91">
        <f t="shared" si="11"/>
        <v>5.5613277477268452</v>
      </c>
    </row>
    <row r="43" spans="1:13" ht="14.45" customHeight="1" x14ac:dyDescent="0.25">
      <c r="A43" s="88" t="s">
        <v>66</v>
      </c>
      <c r="B43" s="89">
        <v>1229.8699999999999</v>
      </c>
      <c r="C43" s="89">
        <v>33977.17</v>
      </c>
      <c r="D43" s="89">
        <v>156947.88</v>
      </c>
      <c r="E43" s="89">
        <v>466320.55</v>
      </c>
      <c r="F43" s="89">
        <v>512462.59</v>
      </c>
      <c r="G43" s="89">
        <v>436210.86</v>
      </c>
      <c r="H43" s="89">
        <v>281258.89</v>
      </c>
      <c r="I43" s="89">
        <v>126843.31</v>
      </c>
      <c r="J43" s="89">
        <v>44153.71</v>
      </c>
      <c r="K43" s="94">
        <f t="shared" si="10"/>
        <v>2059404.83</v>
      </c>
      <c r="L43" s="90">
        <v>380793</v>
      </c>
      <c r="M43" s="91">
        <f t="shared" si="11"/>
        <v>5.4082003345649738</v>
      </c>
    </row>
    <row r="44" spans="1:13" ht="14.45" customHeight="1" x14ac:dyDescent="0.25">
      <c r="A44" s="88" t="s">
        <v>67</v>
      </c>
      <c r="B44" s="89">
        <v>568.35</v>
      </c>
      <c r="C44" s="89">
        <v>13883.75</v>
      </c>
      <c r="D44" s="89">
        <v>69755.320000000007</v>
      </c>
      <c r="E44" s="89">
        <v>265475.42</v>
      </c>
      <c r="F44" s="89">
        <v>351040.27</v>
      </c>
      <c r="G44" s="89">
        <v>378347.43</v>
      </c>
      <c r="H44" s="89">
        <v>279743.34999999998</v>
      </c>
      <c r="I44" s="89">
        <v>157683.97</v>
      </c>
      <c r="J44" s="89">
        <v>69400.740000000005</v>
      </c>
      <c r="K44" s="94">
        <f t="shared" si="10"/>
        <v>1585898.6</v>
      </c>
      <c r="L44" s="90">
        <v>269331</v>
      </c>
      <c r="M44" s="91">
        <f t="shared" si="11"/>
        <v>5.8882883886370303</v>
      </c>
    </row>
    <row r="45" spans="1:13" ht="14.45" customHeight="1" x14ac:dyDescent="0.25">
      <c r="A45" s="88" t="s">
        <v>68</v>
      </c>
      <c r="B45" s="89">
        <v>897.85</v>
      </c>
      <c r="C45" s="89">
        <v>25940.82</v>
      </c>
      <c r="D45" s="89">
        <v>136099.12</v>
      </c>
      <c r="E45" s="89">
        <v>396939.2</v>
      </c>
      <c r="F45" s="89">
        <v>455848.15</v>
      </c>
      <c r="G45" s="89">
        <v>380063.37</v>
      </c>
      <c r="H45" s="89">
        <v>213147.78</v>
      </c>
      <c r="I45" s="89">
        <v>96230.2</v>
      </c>
      <c r="J45" s="89">
        <v>43683.6</v>
      </c>
      <c r="K45" s="94">
        <f t="shared" si="10"/>
        <v>1748850.09</v>
      </c>
      <c r="L45" s="90">
        <v>323786</v>
      </c>
      <c r="M45" s="91">
        <f t="shared" si="11"/>
        <v>5.4012529572001267</v>
      </c>
    </row>
    <row r="46" spans="1:13" ht="14.45" customHeight="1" x14ac:dyDescent="0.25">
      <c r="A46" s="88" t="s">
        <v>69</v>
      </c>
      <c r="B46" s="89">
        <v>306.49</v>
      </c>
      <c r="C46" s="89">
        <v>11050.06</v>
      </c>
      <c r="D46" s="89">
        <v>65710.87</v>
      </c>
      <c r="E46" s="89">
        <v>245841.33</v>
      </c>
      <c r="F46" s="89">
        <v>311912.28000000003</v>
      </c>
      <c r="G46" s="89">
        <v>323324.42</v>
      </c>
      <c r="H46" s="89">
        <v>267394.53999999998</v>
      </c>
      <c r="I46" s="89">
        <v>164809.46</v>
      </c>
      <c r="J46" s="89">
        <v>98470.399999999994</v>
      </c>
      <c r="K46" s="94">
        <f t="shared" si="10"/>
        <v>1488819.8499999999</v>
      </c>
      <c r="L46" s="90">
        <v>249732</v>
      </c>
      <c r="M46" s="91">
        <f t="shared" si="11"/>
        <v>5.9616703105729334</v>
      </c>
    </row>
    <row r="47" spans="1:13" ht="14.45" customHeight="1" x14ac:dyDescent="0.25">
      <c r="A47" s="88" t="s">
        <v>70</v>
      </c>
      <c r="B47" s="89">
        <v>292.61</v>
      </c>
      <c r="C47" s="89">
        <v>9503.23</v>
      </c>
      <c r="D47" s="89">
        <v>63153.14</v>
      </c>
      <c r="E47" s="89">
        <v>278990.01</v>
      </c>
      <c r="F47" s="89">
        <v>346108.94</v>
      </c>
      <c r="G47" s="89">
        <v>371931.26</v>
      </c>
      <c r="H47" s="89">
        <v>286025.13</v>
      </c>
      <c r="I47" s="89">
        <v>160514.29999999999</v>
      </c>
      <c r="J47" s="89">
        <v>66364.600000000006</v>
      </c>
      <c r="K47" s="94">
        <f t="shared" si="10"/>
        <v>1582883.22</v>
      </c>
      <c r="L47" s="90">
        <v>268726</v>
      </c>
      <c r="M47" s="91">
        <f t="shared" si="11"/>
        <v>5.8903240475428502</v>
      </c>
    </row>
    <row r="48" spans="1:13" ht="14.45" customHeight="1" x14ac:dyDescent="0.25">
      <c r="A48" s="88" t="s">
        <v>71</v>
      </c>
      <c r="B48" s="89">
        <v>3962.1</v>
      </c>
      <c r="C48" s="89">
        <v>53583.74</v>
      </c>
      <c r="D48" s="89">
        <v>225087</v>
      </c>
      <c r="E48" s="89">
        <v>455970.9</v>
      </c>
      <c r="F48" s="89">
        <v>478581.61</v>
      </c>
      <c r="G48" s="89">
        <v>397877.9</v>
      </c>
      <c r="H48" s="89">
        <v>208127.97</v>
      </c>
      <c r="I48" s="89">
        <v>93225.17</v>
      </c>
      <c r="J48" s="89">
        <v>32189.9</v>
      </c>
      <c r="K48" s="94">
        <f t="shared" si="10"/>
        <v>1948606.2899999998</v>
      </c>
      <c r="L48" s="90">
        <v>379772</v>
      </c>
      <c r="M48" s="91">
        <f t="shared" si="11"/>
        <v>5.1309898834037257</v>
      </c>
    </row>
    <row r="49" spans="1:15" ht="14.45" customHeight="1" x14ac:dyDescent="0.25">
      <c r="A49" s="88" t="s">
        <v>72</v>
      </c>
      <c r="B49" s="95">
        <v>1354.48</v>
      </c>
      <c r="C49" s="95">
        <v>25361.39</v>
      </c>
      <c r="D49" s="95">
        <v>136438.45000000001</v>
      </c>
      <c r="E49" s="95">
        <v>408538.2</v>
      </c>
      <c r="F49" s="95">
        <v>406640.94</v>
      </c>
      <c r="G49" s="95">
        <v>309924.25</v>
      </c>
      <c r="H49" s="95">
        <v>122063.41</v>
      </c>
      <c r="I49" s="95">
        <v>39348.85</v>
      </c>
      <c r="J49" s="95">
        <v>8892.2000000000007</v>
      </c>
      <c r="K49" s="95">
        <f t="shared" si="10"/>
        <v>1458562.17</v>
      </c>
      <c r="L49" s="96">
        <v>284723</v>
      </c>
      <c r="M49" s="91">
        <f t="shared" si="11"/>
        <v>5.1227409447076626</v>
      </c>
      <c r="O49" s="97"/>
    </row>
    <row r="50" spans="1:15" ht="14.45" customHeight="1" x14ac:dyDescent="0.25">
      <c r="A50" s="88" t="s">
        <v>73</v>
      </c>
      <c r="B50" s="95">
        <v>19173.46</v>
      </c>
      <c r="C50" s="95">
        <v>187361.36</v>
      </c>
      <c r="D50" s="95">
        <v>376119.44</v>
      </c>
      <c r="E50" s="95">
        <v>513210.64</v>
      </c>
      <c r="F50" s="95">
        <v>243594.44</v>
      </c>
      <c r="G50" s="95">
        <v>117363.61</v>
      </c>
      <c r="H50" s="95">
        <v>30932.9</v>
      </c>
      <c r="I50" s="95">
        <v>4788.6400000000003</v>
      </c>
      <c r="J50" s="95">
        <v>331.6</v>
      </c>
      <c r="K50" s="95">
        <f>SUM(B50:J50)</f>
        <v>1492876.0899999999</v>
      </c>
      <c r="L50" s="96">
        <v>378039</v>
      </c>
      <c r="M50" s="91">
        <f t="shared" si="11"/>
        <v>3.949000208973148</v>
      </c>
      <c r="O50" s="98"/>
    </row>
    <row r="51" spans="1:15" ht="14.45" customHeight="1" x14ac:dyDescent="0.25">
      <c r="A51" s="88" t="s">
        <v>74</v>
      </c>
      <c r="B51" s="89">
        <v>100074.52</v>
      </c>
      <c r="C51" s="89">
        <v>484272.75</v>
      </c>
      <c r="D51" s="89">
        <v>374701.36</v>
      </c>
      <c r="E51" s="89">
        <v>419962.65</v>
      </c>
      <c r="F51" s="89">
        <v>270947.13</v>
      </c>
      <c r="G51" s="89">
        <v>145800.41</v>
      </c>
      <c r="H51" s="89">
        <v>42317.06</v>
      </c>
      <c r="I51" s="89">
        <v>7411.87</v>
      </c>
      <c r="J51" s="89">
        <v>865.2</v>
      </c>
      <c r="K51" s="95">
        <f>SUM(B51:J51)</f>
        <v>1846352.9500000002</v>
      </c>
      <c r="L51" s="90">
        <v>540999</v>
      </c>
      <c r="M51" s="91">
        <f t="shared" si="11"/>
        <v>3.4128583416974898</v>
      </c>
    </row>
    <row r="52" spans="1:15" x14ac:dyDescent="0.25">
      <c r="A52" s="83" t="s">
        <v>115</v>
      </c>
      <c r="B52" s="99">
        <f>SUM(B39:B51)</f>
        <v>131283.32</v>
      </c>
      <c r="C52" s="99">
        <f t="shared" ref="C52:J52" si="12">SUM(C39:C51)</f>
        <v>925273.02</v>
      </c>
      <c r="D52" s="99">
        <f t="shared" si="12"/>
        <v>1956843.83</v>
      </c>
      <c r="E52" s="99">
        <f t="shared" si="12"/>
        <v>4849227.3100000005</v>
      </c>
      <c r="F52" s="99">
        <f t="shared" si="12"/>
        <v>4893999.6700000009</v>
      </c>
      <c r="G52" s="99">
        <f t="shared" si="12"/>
        <v>4270065.53</v>
      </c>
      <c r="H52" s="99">
        <f t="shared" si="12"/>
        <v>2736620.6300000004</v>
      </c>
      <c r="I52" s="99">
        <f t="shared" si="12"/>
        <v>1459600.7</v>
      </c>
      <c r="J52" s="99">
        <f t="shared" si="12"/>
        <v>768423.02999999991</v>
      </c>
      <c r="K52" s="99">
        <f>SUM(B52:J52)</f>
        <v>21991337.040000003</v>
      </c>
      <c r="L52" s="100">
        <f>SUM(L39:L51)</f>
        <v>4262159</v>
      </c>
      <c r="M52" s="93">
        <f>IFERROR((K52/L52),0)</f>
        <v>5.1596707302566616</v>
      </c>
    </row>
    <row r="53" spans="1:15" ht="14.45" customHeight="1" x14ac:dyDescent="0.25">
      <c r="A53" s="88" t="s">
        <v>75</v>
      </c>
      <c r="B53" s="89">
        <v>106334.34</v>
      </c>
      <c r="C53" s="89">
        <v>396991.74</v>
      </c>
      <c r="D53" s="89">
        <v>342264</v>
      </c>
      <c r="E53" s="89">
        <v>341879.65</v>
      </c>
      <c r="F53" s="89">
        <v>299702.56</v>
      </c>
      <c r="G53" s="89">
        <v>158681.51</v>
      </c>
      <c r="H53" s="89">
        <v>48516.28</v>
      </c>
      <c r="I53" s="89">
        <v>9021.11</v>
      </c>
      <c r="J53" s="89">
        <v>997.9</v>
      </c>
      <c r="K53" s="89">
        <f t="shared" ref="K53:K63" si="13">SUM(B53:J53)</f>
        <v>1704389.09</v>
      </c>
      <c r="L53" s="90">
        <v>486799</v>
      </c>
      <c r="M53" s="91">
        <f t="shared" ref="M53:M64" si="14">IFERROR((K53/L53),0)</f>
        <v>3.5012173196740339</v>
      </c>
    </row>
    <row r="54" spans="1:15" ht="14.45" customHeight="1" x14ac:dyDescent="0.25">
      <c r="A54" s="88" t="s">
        <v>76</v>
      </c>
      <c r="B54" s="89">
        <v>50658.01</v>
      </c>
      <c r="C54" s="89">
        <v>167880.61</v>
      </c>
      <c r="D54" s="89">
        <v>149530.37</v>
      </c>
      <c r="E54" s="89">
        <v>348427.08</v>
      </c>
      <c r="F54" s="89">
        <v>358968.85</v>
      </c>
      <c r="G54" s="89">
        <v>208802.25</v>
      </c>
      <c r="H54" s="89">
        <v>70098.73</v>
      </c>
      <c r="I54" s="89">
        <v>15932.31</v>
      </c>
      <c r="J54" s="89">
        <v>2218.8000000000002</v>
      </c>
      <c r="K54" s="89">
        <f t="shared" si="13"/>
        <v>1372517.01</v>
      </c>
      <c r="L54" s="90">
        <v>331128</v>
      </c>
      <c r="M54" s="91">
        <f t="shared" si="14"/>
        <v>4.1449741791693846</v>
      </c>
    </row>
    <row r="55" spans="1:15" ht="14.45" customHeight="1" x14ac:dyDescent="0.25">
      <c r="A55" s="88" t="s">
        <v>77</v>
      </c>
      <c r="B55" s="89">
        <v>1387.75</v>
      </c>
      <c r="C55" s="89">
        <v>30523.77</v>
      </c>
      <c r="D55" s="89">
        <v>161367.54</v>
      </c>
      <c r="E55" s="89">
        <v>469984.15</v>
      </c>
      <c r="F55" s="89">
        <v>452426.12</v>
      </c>
      <c r="G55" s="89">
        <v>240485.97</v>
      </c>
      <c r="H55" s="89">
        <v>68489.320000000007</v>
      </c>
      <c r="I55" s="89">
        <v>11620.33</v>
      </c>
      <c r="J55" s="89">
        <v>1214</v>
      </c>
      <c r="K55" s="89">
        <f t="shared" si="13"/>
        <v>1437498.9500000002</v>
      </c>
      <c r="L55" s="90">
        <v>294296</v>
      </c>
      <c r="M55" s="91">
        <f t="shared" si="14"/>
        <v>4.8845344483105455</v>
      </c>
    </row>
    <row r="56" spans="1:15" ht="14.45" customHeight="1" x14ac:dyDescent="0.25">
      <c r="A56" s="88" t="s">
        <v>78</v>
      </c>
      <c r="B56" s="89">
        <v>821.92</v>
      </c>
      <c r="C56" s="89">
        <v>18686.29</v>
      </c>
      <c r="D56" s="89">
        <v>101819.81</v>
      </c>
      <c r="E56" s="89">
        <v>387198.24</v>
      </c>
      <c r="F56" s="89">
        <v>431483.34</v>
      </c>
      <c r="G56" s="89">
        <v>247967.87</v>
      </c>
      <c r="H56" s="89">
        <v>78528.12</v>
      </c>
      <c r="I56" s="89">
        <v>14356.02</v>
      </c>
      <c r="J56" s="89">
        <v>1659.8</v>
      </c>
      <c r="K56" s="89">
        <f t="shared" si="13"/>
        <v>1282521.4100000004</v>
      </c>
      <c r="L56" s="90">
        <v>252797</v>
      </c>
      <c r="M56" s="91">
        <f t="shared" si="14"/>
        <v>5.0733252768031285</v>
      </c>
    </row>
    <row r="57" spans="1:15" ht="14.45" customHeight="1" x14ac:dyDescent="0.25">
      <c r="A57" s="88" t="s">
        <v>79</v>
      </c>
      <c r="B57" s="89">
        <v>1645.98</v>
      </c>
      <c r="C57" s="89">
        <v>23610.17</v>
      </c>
      <c r="D57" s="89">
        <v>127190.86</v>
      </c>
      <c r="E57" s="89">
        <v>412700.12</v>
      </c>
      <c r="F57" s="89">
        <v>423900.18</v>
      </c>
      <c r="G57" s="89">
        <v>244249.71</v>
      </c>
      <c r="H57" s="89">
        <v>87224.1</v>
      </c>
      <c r="I57" s="89">
        <v>25275.27</v>
      </c>
      <c r="J57" s="89">
        <v>6993.9</v>
      </c>
      <c r="K57" s="89">
        <f t="shared" si="13"/>
        <v>1352790.29</v>
      </c>
      <c r="L57" s="90">
        <v>269193</v>
      </c>
      <c r="M57" s="91">
        <f t="shared" si="14"/>
        <v>5.0253546340358035</v>
      </c>
    </row>
    <row r="58" spans="1:15" ht="14.45" customHeight="1" x14ac:dyDescent="0.25">
      <c r="A58" s="88" t="s">
        <v>80</v>
      </c>
      <c r="B58" s="89">
        <v>758.22</v>
      </c>
      <c r="C58" s="89">
        <v>22229.87</v>
      </c>
      <c r="D58" s="89">
        <v>147825.47</v>
      </c>
      <c r="E58" s="89">
        <v>416446.04</v>
      </c>
      <c r="F58" s="89">
        <v>391153.7</v>
      </c>
      <c r="G58" s="89">
        <v>199019.85</v>
      </c>
      <c r="H58" s="89">
        <v>56721.16</v>
      </c>
      <c r="I58" s="89">
        <v>10403.68</v>
      </c>
      <c r="J58" s="89">
        <v>1501</v>
      </c>
      <c r="K58" s="89">
        <f t="shared" si="13"/>
        <v>1246058.99</v>
      </c>
      <c r="L58" s="90">
        <v>256183</v>
      </c>
      <c r="M58" s="91">
        <f t="shared" si="14"/>
        <v>4.8639409718833804</v>
      </c>
    </row>
    <row r="59" spans="1:15" ht="14.45" customHeight="1" x14ac:dyDescent="0.25">
      <c r="A59" s="88" t="s">
        <v>81</v>
      </c>
      <c r="B59" s="89">
        <v>2853.9</v>
      </c>
      <c r="C59" s="89">
        <v>39400.78</v>
      </c>
      <c r="D59" s="89">
        <v>163152.60999999999</v>
      </c>
      <c r="E59" s="89">
        <v>304656.25</v>
      </c>
      <c r="F59" s="89">
        <v>314452.17</v>
      </c>
      <c r="G59" s="89">
        <v>168750.37</v>
      </c>
      <c r="H59" s="89">
        <v>43312.22</v>
      </c>
      <c r="I59" s="89">
        <v>5674.39</v>
      </c>
      <c r="J59" s="89">
        <v>538.79999999999995</v>
      </c>
      <c r="K59" s="89">
        <f t="shared" si="13"/>
        <v>1042791.49</v>
      </c>
      <c r="L59" s="90">
        <v>221274</v>
      </c>
      <c r="M59" s="91">
        <f t="shared" si="14"/>
        <v>4.7126706707520993</v>
      </c>
    </row>
    <row r="60" spans="1:15" ht="14.45" customHeight="1" x14ac:dyDescent="0.25">
      <c r="A60" s="88" t="s">
        <v>82</v>
      </c>
      <c r="B60" s="89">
        <v>987.13</v>
      </c>
      <c r="C60" s="89">
        <v>21144.48</v>
      </c>
      <c r="D60" s="89">
        <v>130853.77</v>
      </c>
      <c r="E60" s="89">
        <v>314792.51</v>
      </c>
      <c r="F60" s="89">
        <v>225851.34</v>
      </c>
      <c r="G60" s="89">
        <v>86444.05</v>
      </c>
      <c r="H60" s="89">
        <v>21129.96</v>
      </c>
      <c r="I60" s="89">
        <v>3819.72</v>
      </c>
      <c r="J60" s="89">
        <v>834.2</v>
      </c>
      <c r="K60" s="89">
        <f t="shared" si="13"/>
        <v>805857.15999999992</v>
      </c>
      <c r="L60" s="90">
        <v>175249</v>
      </c>
      <c r="M60" s="91">
        <f t="shared" si="14"/>
        <v>4.5983552545235629</v>
      </c>
    </row>
    <row r="61" spans="1:15" ht="14.45" customHeight="1" x14ac:dyDescent="0.25">
      <c r="A61" s="88" t="s">
        <v>83</v>
      </c>
      <c r="B61" s="89">
        <v>2464.16</v>
      </c>
      <c r="C61" s="89">
        <v>49356.69</v>
      </c>
      <c r="D61" s="89">
        <v>217024.63</v>
      </c>
      <c r="E61" s="89">
        <v>446915.28</v>
      </c>
      <c r="F61" s="89">
        <v>278564.93</v>
      </c>
      <c r="G61" s="89">
        <v>96383.14</v>
      </c>
      <c r="H61" s="89">
        <v>20776.21</v>
      </c>
      <c r="I61" s="89">
        <v>3189</v>
      </c>
      <c r="J61" s="89">
        <v>571.4</v>
      </c>
      <c r="K61" s="89">
        <f t="shared" si="13"/>
        <v>1115245.4399999997</v>
      </c>
      <c r="L61" s="90">
        <v>252795</v>
      </c>
      <c r="M61" s="91">
        <f t="shared" si="14"/>
        <v>4.4116594078205651</v>
      </c>
    </row>
    <row r="62" spans="1:15" ht="14.45" customHeight="1" x14ac:dyDescent="0.25">
      <c r="A62" s="88" t="s">
        <v>84</v>
      </c>
      <c r="B62" s="89">
        <v>24474.62</v>
      </c>
      <c r="C62" s="89">
        <v>149791.96</v>
      </c>
      <c r="D62" s="89">
        <v>244057.73</v>
      </c>
      <c r="E62" s="89">
        <v>466701.96</v>
      </c>
      <c r="F62" s="89">
        <v>356623.4</v>
      </c>
      <c r="G62" s="89">
        <v>184481.1</v>
      </c>
      <c r="H62" s="89">
        <v>80537.850000000006</v>
      </c>
      <c r="I62" s="89">
        <v>23655.1</v>
      </c>
      <c r="J62" s="89">
        <v>5050.5</v>
      </c>
      <c r="K62" s="89">
        <f t="shared" si="13"/>
        <v>1535374.2200000002</v>
      </c>
      <c r="L62" s="90">
        <v>358028</v>
      </c>
      <c r="M62" s="91">
        <f t="shared" si="14"/>
        <v>4.28841939736557</v>
      </c>
    </row>
    <row r="63" spans="1:15" ht="14.45" customHeight="1" x14ac:dyDescent="0.25">
      <c r="A63" s="88" t="s">
        <v>85</v>
      </c>
      <c r="B63" s="89">
        <v>97427.59</v>
      </c>
      <c r="C63" s="89">
        <v>128966.99</v>
      </c>
      <c r="D63" s="89">
        <v>209119.08</v>
      </c>
      <c r="E63" s="89">
        <v>457315.77</v>
      </c>
      <c r="F63" s="89">
        <v>333081.93</v>
      </c>
      <c r="G63" s="89">
        <v>178975.64</v>
      </c>
      <c r="H63" s="89">
        <v>75824.899999999994</v>
      </c>
      <c r="I63" s="89">
        <v>19385.8</v>
      </c>
      <c r="J63" s="89">
        <v>3924.8</v>
      </c>
      <c r="K63" s="89">
        <f t="shared" si="13"/>
        <v>1504022.5</v>
      </c>
      <c r="L63" s="90">
        <v>383374</v>
      </c>
      <c r="M63" s="91">
        <f t="shared" si="14"/>
        <v>3.9231207645797577</v>
      </c>
    </row>
    <row r="64" spans="1:15" ht="14.45" customHeight="1" x14ac:dyDescent="0.25">
      <c r="A64" s="88" t="s">
        <v>56</v>
      </c>
      <c r="B64" s="95">
        <v>1608.95</v>
      </c>
      <c r="C64" s="95">
        <v>43526.47</v>
      </c>
      <c r="D64" s="95">
        <v>168668.49</v>
      </c>
      <c r="E64" s="95">
        <v>434919.24</v>
      </c>
      <c r="F64" s="95">
        <v>328413.23</v>
      </c>
      <c r="G64" s="95">
        <v>187147.87</v>
      </c>
      <c r="H64" s="95">
        <v>75068.259999999995</v>
      </c>
      <c r="I64" s="95">
        <v>15863.38</v>
      </c>
      <c r="J64" s="95">
        <v>2433.8000000000002</v>
      </c>
      <c r="K64" s="95">
        <f>SUM(B64:J64)</f>
        <v>1257649.69</v>
      </c>
      <c r="L64" s="96">
        <v>266768</v>
      </c>
      <c r="M64" s="91">
        <f t="shared" si="14"/>
        <v>4.7143948674503688</v>
      </c>
      <c r="O64" s="97"/>
    </row>
    <row r="65" spans="1:15" ht="14.45" customHeight="1" x14ac:dyDescent="0.25">
      <c r="A65" s="88" t="s">
        <v>114</v>
      </c>
      <c r="B65" s="95">
        <v>784.66</v>
      </c>
      <c r="C65" s="95">
        <v>4969.38</v>
      </c>
      <c r="D65" s="95">
        <v>47881.24</v>
      </c>
      <c r="E65" s="95">
        <v>153547.04999999999</v>
      </c>
      <c r="F65" s="95">
        <v>240693.1</v>
      </c>
      <c r="G65" s="95">
        <v>192551.98</v>
      </c>
      <c r="H65" s="95">
        <v>78730.53</v>
      </c>
      <c r="I65" s="95">
        <v>14937.16</v>
      </c>
      <c r="J65" s="95">
        <v>1802.3</v>
      </c>
      <c r="K65" s="95">
        <f>SUM(B65:J65)</f>
        <v>735897.40000000014</v>
      </c>
      <c r="L65" s="96">
        <v>136026</v>
      </c>
      <c r="M65" s="91">
        <f>IFERROR((K65/L65),0)</f>
        <v>5.4099760339935026</v>
      </c>
      <c r="O65" s="98"/>
    </row>
    <row r="66" spans="1:15" x14ac:dyDescent="0.25">
      <c r="A66" s="83" t="s">
        <v>113</v>
      </c>
      <c r="B66" s="99">
        <f>SUM(B53:B65)</f>
        <v>292207.23</v>
      </c>
      <c r="C66" s="99">
        <f t="shared" ref="C66:K66" si="15">SUM(C53:C65)</f>
        <v>1097079.2</v>
      </c>
      <c r="D66" s="99">
        <f t="shared" si="15"/>
        <v>2210755.6000000006</v>
      </c>
      <c r="E66" s="99">
        <f t="shared" si="15"/>
        <v>4955483.3400000008</v>
      </c>
      <c r="F66" s="99">
        <f t="shared" si="15"/>
        <v>4435314.8499999996</v>
      </c>
      <c r="G66" s="99">
        <f t="shared" si="15"/>
        <v>2393941.3100000005</v>
      </c>
      <c r="H66" s="99">
        <f t="shared" si="15"/>
        <v>804957.64000000013</v>
      </c>
      <c r="I66" s="99">
        <f t="shared" si="15"/>
        <v>173133.27</v>
      </c>
      <c r="J66" s="99">
        <f t="shared" si="15"/>
        <v>29741.200000000001</v>
      </c>
      <c r="K66" s="99">
        <f t="shared" si="15"/>
        <v>16392613.640000001</v>
      </c>
      <c r="L66" s="100">
        <f>SUM(L53:L65)</f>
        <v>3683910</v>
      </c>
      <c r="M66" s="93">
        <f>IFERROR((K66/L66),0)</f>
        <v>4.449786677741856</v>
      </c>
    </row>
    <row r="67" spans="1:15" ht="15.75" thickBot="1" x14ac:dyDescent="0.3">
      <c r="A67" s="101" t="s">
        <v>112</v>
      </c>
      <c r="B67" s="102">
        <f>B52+B66+B37+B22</f>
        <v>493047.27</v>
      </c>
      <c r="C67" s="102">
        <f t="shared" ref="C67:L67" si="16">C52+C66+C37+C22</f>
        <v>2564814.61</v>
      </c>
      <c r="D67" s="102">
        <f t="shared" si="16"/>
        <v>8470677.3100000005</v>
      </c>
      <c r="E67" s="102">
        <f t="shared" si="16"/>
        <v>19327314.75</v>
      </c>
      <c r="F67" s="102">
        <f t="shared" si="16"/>
        <v>19308336.620000001</v>
      </c>
      <c r="G67" s="102">
        <f t="shared" si="16"/>
        <v>12063027.620000001</v>
      </c>
      <c r="H67" s="102">
        <f t="shared" si="16"/>
        <v>5625754.7100000009</v>
      </c>
      <c r="I67" s="102">
        <f t="shared" si="16"/>
        <v>2301496.8199999998</v>
      </c>
      <c r="J67" s="102">
        <f t="shared" si="16"/>
        <v>1017439.1199999998</v>
      </c>
      <c r="K67" s="102">
        <f t="shared" si="16"/>
        <v>71171908.830000013</v>
      </c>
      <c r="L67" s="102">
        <f t="shared" si="16"/>
        <v>14555253</v>
      </c>
      <c r="M67" s="103">
        <f>IFERROR((K67/L67),0)</f>
        <v>4.889774765852577</v>
      </c>
    </row>
    <row r="68" spans="1:15" ht="15.75" thickBot="1" x14ac:dyDescent="0.3">
      <c r="A68" s="76"/>
      <c r="B68" s="77"/>
      <c r="C68" s="77"/>
      <c r="D68" s="77"/>
      <c r="E68" s="77"/>
      <c r="F68" s="77"/>
      <c r="G68" s="77"/>
      <c r="H68" s="77"/>
      <c r="I68" s="77"/>
      <c r="J68" s="77"/>
      <c r="K68" s="77"/>
      <c r="L68" s="77"/>
      <c r="M68" s="77"/>
    </row>
    <row r="69" spans="1:15" ht="15.75" thickBot="1" x14ac:dyDescent="0.3">
      <c r="A69" s="215" t="s">
        <v>111</v>
      </c>
      <c r="B69" s="216"/>
      <c r="C69" s="216"/>
      <c r="D69" s="216"/>
      <c r="E69" s="216"/>
      <c r="F69" s="216"/>
      <c r="G69" s="216"/>
      <c r="H69" s="216"/>
      <c r="I69" s="216"/>
      <c r="J69" s="216"/>
      <c r="K69" s="216"/>
      <c r="L69" s="216"/>
      <c r="M69" s="217"/>
    </row>
    <row r="70" spans="1:15" x14ac:dyDescent="0.25">
      <c r="A70" s="78" t="s">
        <v>14</v>
      </c>
      <c r="B70" s="79" t="s">
        <v>29</v>
      </c>
      <c r="C70" s="80" t="s">
        <v>30</v>
      </c>
      <c r="D70" s="80" t="s">
        <v>31</v>
      </c>
      <c r="E70" s="80" t="s">
        <v>32</v>
      </c>
      <c r="F70" s="80" t="s">
        <v>33</v>
      </c>
      <c r="G70" s="80" t="s">
        <v>34</v>
      </c>
      <c r="H70" s="80" t="s">
        <v>35</v>
      </c>
      <c r="I70" s="80" t="s">
        <v>36</v>
      </c>
      <c r="J70" s="80" t="s">
        <v>37</v>
      </c>
      <c r="K70" s="81" t="s">
        <v>38</v>
      </c>
      <c r="L70" s="80" t="s">
        <v>25</v>
      </c>
      <c r="M70" s="82" t="s">
        <v>39</v>
      </c>
    </row>
    <row r="71" spans="1:15" ht="14.45" hidden="1" customHeight="1" x14ac:dyDescent="0.25">
      <c r="A71" s="83" t="s">
        <v>53</v>
      </c>
      <c r="B71" s="84">
        <f>B127+B113+B99+B85</f>
        <v>81497.72</v>
      </c>
      <c r="C71" s="84">
        <f t="shared" ref="C71:L71" si="17">C127+C113+C99+C85</f>
        <v>1207704.49</v>
      </c>
      <c r="D71" s="84">
        <f t="shared" si="17"/>
        <v>6700414.8399999999</v>
      </c>
      <c r="E71" s="84">
        <f t="shared" si="17"/>
        <v>18709544.669999998</v>
      </c>
      <c r="F71" s="84">
        <f t="shared" si="17"/>
        <v>20080412.340000004</v>
      </c>
      <c r="G71" s="84">
        <f t="shared" si="17"/>
        <v>13442102.239999998</v>
      </c>
      <c r="H71" s="84">
        <f t="shared" si="17"/>
        <v>5678018.8399999999</v>
      </c>
      <c r="I71" s="84">
        <f t="shared" si="17"/>
        <v>1868959.0100000002</v>
      </c>
      <c r="J71" s="84">
        <f t="shared" si="17"/>
        <v>502405.66999999993</v>
      </c>
      <c r="K71" s="84">
        <f t="shared" si="17"/>
        <v>68271059.819999993</v>
      </c>
      <c r="L71" s="92">
        <f t="shared" si="17"/>
        <v>13364616</v>
      </c>
      <c r="M71" s="104">
        <f t="shared" ref="M71:M126" si="18">IFERROR((K71/L71),0)</f>
        <v>5.1083442891288451</v>
      </c>
    </row>
    <row r="72" spans="1:15" ht="14.45" hidden="1" customHeight="1" x14ac:dyDescent="0.25">
      <c r="A72" s="88" t="s">
        <v>86</v>
      </c>
      <c r="B72" s="89">
        <v>893.69</v>
      </c>
      <c r="C72" s="89">
        <v>15341.07</v>
      </c>
      <c r="D72" s="89">
        <v>83927.47</v>
      </c>
      <c r="E72" s="89">
        <v>193212.06</v>
      </c>
      <c r="F72" s="89">
        <v>121996.01</v>
      </c>
      <c r="G72" s="89">
        <v>52697.88</v>
      </c>
      <c r="H72" s="89">
        <v>22808.78</v>
      </c>
      <c r="I72" s="89">
        <v>6047.48</v>
      </c>
      <c r="J72" s="89">
        <v>1134.5</v>
      </c>
      <c r="K72" s="95">
        <f t="shared" ref="K72:K97" si="19">SUM(B72:J72)</f>
        <v>498058.93999999994</v>
      </c>
      <c r="L72" s="90">
        <v>108793</v>
      </c>
      <c r="M72" s="105">
        <f t="shared" si="18"/>
        <v>4.5780421534473721</v>
      </c>
    </row>
    <row r="73" spans="1:15" ht="14.45" hidden="1" customHeight="1" x14ac:dyDescent="0.25">
      <c r="A73" s="88" t="s">
        <v>87</v>
      </c>
      <c r="B73" s="89">
        <v>1170.75</v>
      </c>
      <c r="C73" s="89">
        <v>18731.599999999999</v>
      </c>
      <c r="D73" s="89">
        <v>145757.98000000001</v>
      </c>
      <c r="E73" s="89">
        <v>305087.39</v>
      </c>
      <c r="F73" s="89">
        <v>212625.12</v>
      </c>
      <c r="G73" s="89">
        <v>163011.94</v>
      </c>
      <c r="H73" s="89">
        <v>97375.43</v>
      </c>
      <c r="I73" s="89">
        <v>35401.550000000003</v>
      </c>
      <c r="J73" s="89">
        <v>10601.7</v>
      </c>
      <c r="K73" s="95">
        <f t="shared" si="19"/>
        <v>989763.46</v>
      </c>
      <c r="L73" s="90">
        <v>200564</v>
      </c>
      <c r="M73" s="105">
        <f t="shared" si="18"/>
        <v>4.9349008795197538</v>
      </c>
    </row>
    <row r="74" spans="1:15" ht="14.45" hidden="1" customHeight="1" x14ac:dyDescent="0.25">
      <c r="A74" s="88" t="s">
        <v>88</v>
      </c>
      <c r="B74" s="89">
        <v>2942.85</v>
      </c>
      <c r="C74" s="89">
        <v>50396.5</v>
      </c>
      <c r="D74" s="89">
        <v>330123.03000000003</v>
      </c>
      <c r="E74" s="89">
        <v>646906.71</v>
      </c>
      <c r="F74" s="89">
        <v>427334.98</v>
      </c>
      <c r="G74" s="89">
        <v>229936.53</v>
      </c>
      <c r="H74" s="89">
        <v>106201.18</v>
      </c>
      <c r="I74" s="89">
        <v>31307.25</v>
      </c>
      <c r="J74" s="89">
        <v>6577.6</v>
      </c>
      <c r="K74" s="95">
        <f t="shared" si="19"/>
        <v>1831726.63</v>
      </c>
      <c r="L74" s="90">
        <v>392088</v>
      </c>
      <c r="M74" s="105">
        <f t="shared" si="18"/>
        <v>4.67172326110465</v>
      </c>
    </row>
    <row r="75" spans="1:15" ht="14.45" hidden="1" customHeight="1" x14ac:dyDescent="0.25">
      <c r="A75" s="88" t="s">
        <v>89</v>
      </c>
      <c r="B75" s="89">
        <v>1759.02</v>
      </c>
      <c r="C75" s="89">
        <v>32884.71</v>
      </c>
      <c r="D75" s="89">
        <v>278066.17</v>
      </c>
      <c r="E75" s="89">
        <v>487410.67</v>
      </c>
      <c r="F75" s="89">
        <v>480046.05</v>
      </c>
      <c r="G75" s="89">
        <v>318592.38</v>
      </c>
      <c r="H75" s="89">
        <v>113613.15</v>
      </c>
      <c r="I75" s="89">
        <v>20806.080000000002</v>
      </c>
      <c r="J75" s="89">
        <v>2132.9</v>
      </c>
      <c r="K75" s="95">
        <f t="shared" si="19"/>
        <v>1735311.13</v>
      </c>
      <c r="L75" s="90">
        <v>353863</v>
      </c>
      <c r="M75" s="105">
        <f t="shared" si="18"/>
        <v>4.903906681399298</v>
      </c>
    </row>
    <row r="76" spans="1:15" ht="14.45" hidden="1" customHeight="1" x14ac:dyDescent="0.25">
      <c r="A76" s="88" t="s">
        <v>90</v>
      </c>
      <c r="B76" s="89">
        <v>1529.95</v>
      </c>
      <c r="C76" s="89">
        <v>29855.79</v>
      </c>
      <c r="D76" s="89">
        <v>285744.05</v>
      </c>
      <c r="E76" s="89">
        <v>524575.39</v>
      </c>
      <c r="F76" s="89">
        <v>387586.4</v>
      </c>
      <c r="G76" s="89">
        <v>258380.37</v>
      </c>
      <c r="H76" s="89">
        <v>143683.07999999999</v>
      </c>
      <c r="I76" s="89">
        <v>44603.519999999997</v>
      </c>
      <c r="J76" s="89">
        <v>9180.5</v>
      </c>
      <c r="K76" s="95">
        <f t="shared" si="19"/>
        <v>1685139.0500000003</v>
      </c>
      <c r="L76" s="90">
        <v>345139</v>
      </c>
      <c r="M76" s="105">
        <f t="shared" si="18"/>
        <v>4.8824938647907086</v>
      </c>
    </row>
    <row r="77" spans="1:15" ht="14.45" hidden="1" customHeight="1" x14ac:dyDescent="0.25">
      <c r="A77" s="88" t="s">
        <v>91</v>
      </c>
      <c r="B77" s="89">
        <v>1662.09</v>
      </c>
      <c r="C77" s="89">
        <v>21530.84</v>
      </c>
      <c r="D77" s="89">
        <v>184687.96</v>
      </c>
      <c r="E77" s="89">
        <v>380330.69</v>
      </c>
      <c r="F77" s="89">
        <v>441616.69</v>
      </c>
      <c r="G77" s="89">
        <v>322768.98</v>
      </c>
      <c r="H77" s="89">
        <v>143538.47</v>
      </c>
      <c r="I77" s="89">
        <v>39454.03</v>
      </c>
      <c r="J77" s="89">
        <v>10626.8</v>
      </c>
      <c r="K77" s="95">
        <f t="shared" si="19"/>
        <v>1546216.55</v>
      </c>
      <c r="L77" s="90">
        <v>300993</v>
      </c>
      <c r="M77" s="105">
        <f t="shared" si="18"/>
        <v>5.1370515261152256</v>
      </c>
    </row>
    <row r="78" spans="1:15" hidden="1" x14ac:dyDescent="0.25">
      <c r="A78" s="88" t="s">
        <v>92</v>
      </c>
      <c r="B78" s="89">
        <v>5681.54</v>
      </c>
      <c r="C78" s="89">
        <v>39140.949999999997</v>
      </c>
      <c r="D78" s="89">
        <v>220706</v>
      </c>
      <c r="E78" s="89">
        <v>429359.88</v>
      </c>
      <c r="F78" s="89">
        <v>469387.09</v>
      </c>
      <c r="G78" s="89">
        <v>306427.96000000002</v>
      </c>
      <c r="H78" s="89">
        <v>120163.13</v>
      </c>
      <c r="I78" s="89">
        <v>35796.74</v>
      </c>
      <c r="J78" s="89">
        <v>11676.6</v>
      </c>
      <c r="K78" s="95">
        <f t="shared" si="19"/>
        <v>1638339.89</v>
      </c>
      <c r="L78" s="90">
        <v>332949</v>
      </c>
      <c r="M78" s="105">
        <f t="shared" si="18"/>
        <v>4.9206932292933754</v>
      </c>
    </row>
    <row r="79" spans="1:15" hidden="1" x14ac:dyDescent="0.25">
      <c r="A79" s="88" t="s">
        <v>93</v>
      </c>
      <c r="B79" s="89">
        <v>1361.37</v>
      </c>
      <c r="C79" s="89">
        <v>19767.61</v>
      </c>
      <c r="D79" s="89">
        <v>72754.12</v>
      </c>
      <c r="E79" s="89">
        <v>234710.65</v>
      </c>
      <c r="F79" s="89">
        <v>356938.16</v>
      </c>
      <c r="G79" s="89">
        <v>377879</v>
      </c>
      <c r="H79" s="89">
        <v>205572.88</v>
      </c>
      <c r="I79" s="89">
        <v>78807.33</v>
      </c>
      <c r="J79" s="89">
        <v>32920.6</v>
      </c>
      <c r="K79" s="95">
        <f t="shared" si="19"/>
        <v>1380711.7200000002</v>
      </c>
      <c r="L79" s="90">
        <v>245597</v>
      </c>
      <c r="M79" s="105">
        <f t="shared" si="18"/>
        <v>5.621859061796358</v>
      </c>
    </row>
    <row r="80" spans="1:15" hidden="1" x14ac:dyDescent="0.25">
      <c r="A80" s="88" t="s">
        <v>94</v>
      </c>
      <c r="B80" s="89">
        <v>1357.56</v>
      </c>
      <c r="C80" s="89">
        <v>14474.69</v>
      </c>
      <c r="D80" s="89">
        <v>66462</v>
      </c>
      <c r="E80" s="89">
        <v>260584.77</v>
      </c>
      <c r="F80" s="89">
        <v>434042.05</v>
      </c>
      <c r="G80" s="89">
        <v>396495.28</v>
      </c>
      <c r="H80" s="89">
        <v>184727.72</v>
      </c>
      <c r="I80" s="89">
        <v>59963.67</v>
      </c>
      <c r="J80" s="89">
        <v>19727.7</v>
      </c>
      <c r="K80" s="95">
        <f t="shared" si="19"/>
        <v>1437835.44</v>
      </c>
      <c r="L80" s="90">
        <v>257542</v>
      </c>
      <c r="M80" s="105">
        <f t="shared" si="18"/>
        <v>5.5829163398591293</v>
      </c>
    </row>
    <row r="81" spans="1:13" hidden="1" x14ac:dyDescent="0.25">
      <c r="A81" s="88" t="s">
        <v>95</v>
      </c>
      <c r="B81" s="89">
        <v>955.91</v>
      </c>
      <c r="C81" s="89">
        <v>11024.7</v>
      </c>
      <c r="D81" s="89">
        <v>59011.76</v>
      </c>
      <c r="E81" s="89">
        <v>344587.52000000002</v>
      </c>
      <c r="F81" s="89">
        <v>568119.89</v>
      </c>
      <c r="G81" s="89">
        <v>502582.86</v>
      </c>
      <c r="H81" s="89">
        <v>212767.43</v>
      </c>
      <c r="I81" s="89">
        <v>68921.679999999993</v>
      </c>
      <c r="J81" s="89">
        <v>15552.1</v>
      </c>
      <c r="K81" s="95">
        <f t="shared" si="19"/>
        <v>1783523.85</v>
      </c>
      <c r="L81" s="90">
        <v>315986</v>
      </c>
      <c r="M81" s="105">
        <f t="shared" si="18"/>
        <v>5.6443128809504222</v>
      </c>
    </row>
    <row r="82" spans="1:13" hidden="1" x14ac:dyDescent="0.25">
      <c r="A82" s="88" t="s">
        <v>96</v>
      </c>
      <c r="B82" s="89">
        <v>848.34</v>
      </c>
      <c r="C82" s="89">
        <v>9503.3700000000008</v>
      </c>
      <c r="D82" s="89">
        <v>58765.25</v>
      </c>
      <c r="E82" s="89">
        <v>318158.11</v>
      </c>
      <c r="F82" s="89">
        <v>592881.71</v>
      </c>
      <c r="G82" s="89">
        <v>551929.02</v>
      </c>
      <c r="H82" s="89">
        <v>222507.08</v>
      </c>
      <c r="I82" s="89">
        <v>71664.86</v>
      </c>
      <c r="J82" s="89">
        <v>13561.4</v>
      </c>
      <c r="K82" s="95">
        <f t="shared" si="19"/>
        <v>1839819.1400000001</v>
      </c>
      <c r="L82" s="90">
        <v>322897</v>
      </c>
      <c r="M82" s="105">
        <f t="shared" si="18"/>
        <v>5.6978514510819247</v>
      </c>
    </row>
    <row r="83" spans="1:13" hidden="1" x14ac:dyDescent="0.25">
      <c r="A83" s="88" t="s">
        <v>97</v>
      </c>
      <c r="B83" s="89">
        <v>2153.0300000000002</v>
      </c>
      <c r="C83" s="89">
        <v>24922.75</v>
      </c>
      <c r="D83" s="89">
        <v>160154.06</v>
      </c>
      <c r="E83" s="89">
        <v>415033.66</v>
      </c>
      <c r="F83" s="89">
        <v>652774.14</v>
      </c>
      <c r="G83" s="89">
        <v>516476.29</v>
      </c>
      <c r="H83" s="89">
        <v>187942.05</v>
      </c>
      <c r="I83" s="89">
        <v>45134.13</v>
      </c>
      <c r="J83" s="89">
        <v>7203.2</v>
      </c>
      <c r="K83" s="95">
        <f t="shared" si="19"/>
        <v>2011793.31</v>
      </c>
      <c r="L83" s="90">
        <v>372978</v>
      </c>
      <c r="M83" s="105">
        <f t="shared" si="18"/>
        <v>5.3938658848511176</v>
      </c>
    </row>
    <row r="84" spans="1:13" hidden="1" x14ac:dyDescent="0.25">
      <c r="A84" s="88" t="s">
        <v>98</v>
      </c>
      <c r="B84" s="89">
        <v>749.57</v>
      </c>
      <c r="C84" s="89">
        <v>13493.91</v>
      </c>
      <c r="D84" s="89">
        <v>73566.600000000006</v>
      </c>
      <c r="E84" s="89">
        <v>413686.84</v>
      </c>
      <c r="F84" s="89">
        <v>624793.86</v>
      </c>
      <c r="G84" s="89">
        <v>384862.69</v>
      </c>
      <c r="H84" s="89">
        <v>118656.82</v>
      </c>
      <c r="I84" s="89">
        <v>23676.79</v>
      </c>
      <c r="J84" s="89">
        <v>2921.3</v>
      </c>
      <c r="K84" s="95">
        <f t="shared" si="19"/>
        <v>1656408.3800000001</v>
      </c>
      <c r="L84" s="90">
        <v>310980</v>
      </c>
      <c r="M84" s="105">
        <f t="shared" si="18"/>
        <v>5.3264144961090754</v>
      </c>
    </row>
    <row r="85" spans="1:13" x14ac:dyDescent="0.25">
      <c r="A85" s="83" t="s">
        <v>109</v>
      </c>
      <c r="B85" s="89">
        <f>SUM(B72:B84)</f>
        <v>23065.67</v>
      </c>
      <c r="C85" s="89">
        <f t="shared" ref="C85:L85" si="20">SUM(C72:C84)</f>
        <v>301068.49</v>
      </c>
      <c r="D85" s="89">
        <f t="shared" si="20"/>
        <v>2019726.45</v>
      </c>
      <c r="E85" s="89">
        <f t="shared" si="20"/>
        <v>4953644.3399999989</v>
      </c>
      <c r="F85" s="89">
        <f t="shared" si="20"/>
        <v>5770142.1500000004</v>
      </c>
      <c r="G85" s="89">
        <f t="shared" si="20"/>
        <v>4382041.1800000006</v>
      </c>
      <c r="H85" s="89">
        <f t="shared" si="20"/>
        <v>1879557.2000000002</v>
      </c>
      <c r="I85" s="89">
        <f t="shared" si="20"/>
        <v>561585.11</v>
      </c>
      <c r="J85" s="89">
        <f t="shared" si="20"/>
        <v>143816.9</v>
      </c>
      <c r="K85" s="95">
        <f t="shared" si="19"/>
        <v>20034647.489999998</v>
      </c>
      <c r="L85" s="90">
        <f t="shared" si="20"/>
        <v>3860369</v>
      </c>
      <c r="M85" s="105">
        <f t="shared" si="18"/>
        <v>5.189827057983317</v>
      </c>
    </row>
    <row r="86" spans="1:13" hidden="1" x14ac:dyDescent="0.25">
      <c r="A86" s="88" t="s">
        <v>99</v>
      </c>
      <c r="B86" s="89">
        <v>545.26</v>
      </c>
      <c r="C86" s="89">
        <v>10910.57</v>
      </c>
      <c r="D86" s="89">
        <v>67595.14</v>
      </c>
      <c r="E86" s="89">
        <v>396109.89</v>
      </c>
      <c r="F86" s="89">
        <v>671525.2</v>
      </c>
      <c r="G86" s="89">
        <v>441950.18</v>
      </c>
      <c r="H86" s="89">
        <v>138206.54999999999</v>
      </c>
      <c r="I86" s="89">
        <v>27912.43</v>
      </c>
      <c r="J86" s="89">
        <v>3317</v>
      </c>
      <c r="K86" s="95">
        <f t="shared" si="19"/>
        <v>1758072.22</v>
      </c>
      <c r="L86" s="90">
        <v>323680</v>
      </c>
      <c r="M86" s="105">
        <f t="shared" si="18"/>
        <v>5.4315132847256553</v>
      </c>
    </row>
    <row r="87" spans="1:13" hidden="1" x14ac:dyDescent="0.25">
      <c r="A87" s="88" t="s">
        <v>100</v>
      </c>
      <c r="B87" s="89">
        <v>527.63</v>
      </c>
      <c r="C87" s="89">
        <v>12134.63</v>
      </c>
      <c r="D87" s="89">
        <v>86048.639999999999</v>
      </c>
      <c r="E87" s="89">
        <v>421191.03</v>
      </c>
      <c r="F87" s="89">
        <v>641237.71</v>
      </c>
      <c r="G87" s="89">
        <v>442687.03</v>
      </c>
      <c r="H87" s="89">
        <v>145071.54</v>
      </c>
      <c r="I87" s="89">
        <v>36104.51</v>
      </c>
      <c r="J87" s="89">
        <v>4434.8</v>
      </c>
      <c r="K87" s="95">
        <f t="shared" si="19"/>
        <v>1789437.5200000003</v>
      </c>
      <c r="L87" s="90">
        <v>331573</v>
      </c>
      <c r="M87" s="105">
        <f t="shared" si="18"/>
        <v>5.3968131301402718</v>
      </c>
    </row>
    <row r="88" spans="1:13" hidden="1" x14ac:dyDescent="0.25">
      <c r="A88" s="88" t="s">
        <v>101</v>
      </c>
      <c r="B88" s="89">
        <v>682.96</v>
      </c>
      <c r="C88" s="89">
        <v>13668.63</v>
      </c>
      <c r="D88" s="89">
        <v>97937.279999999999</v>
      </c>
      <c r="E88" s="89">
        <v>438944.24</v>
      </c>
      <c r="F88" s="89">
        <v>606982.43000000005</v>
      </c>
      <c r="G88" s="89">
        <v>382149.65</v>
      </c>
      <c r="H88" s="89">
        <v>122290.64</v>
      </c>
      <c r="I88" s="89">
        <v>28213.88</v>
      </c>
      <c r="J88" s="89">
        <v>4058.8</v>
      </c>
      <c r="K88" s="95">
        <f t="shared" si="19"/>
        <v>1694928.5099999998</v>
      </c>
      <c r="L88" s="90">
        <v>320536</v>
      </c>
      <c r="M88" s="105">
        <f t="shared" si="18"/>
        <v>5.2877945378990185</v>
      </c>
    </row>
    <row r="89" spans="1:13" hidden="1" x14ac:dyDescent="0.25">
      <c r="A89" s="88" t="s">
        <v>102</v>
      </c>
      <c r="B89" s="89">
        <v>905.24</v>
      </c>
      <c r="C89" s="89">
        <v>14705.83</v>
      </c>
      <c r="D89" s="89">
        <v>85405.92</v>
      </c>
      <c r="E89" s="89">
        <v>386950.59</v>
      </c>
      <c r="F89" s="89">
        <v>567194.25</v>
      </c>
      <c r="G89" s="89">
        <v>344756.75</v>
      </c>
      <c r="H89" s="89">
        <v>108347.88</v>
      </c>
      <c r="I89" s="89">
        <v>24818.21</v>
      </c>
      <c r="J89" s="89">
        <v>3687.3</v>
      </c>
      <c r="K89" s="95">
        <f t="shared" si="19"/>
        <v>1536771.97</v>
      </c>
      <c r="L89" s="90">
        <v>290678</v>
      </c>
      <c r="M89" s="105">
        <f t="shared" si="18"/>
        <v>5.2868533910375053</v>
      </c>
    </row>
    <row r="90" spans="1:13" hidden="1" x14ac:dyDescent="0.25">
      <c r="A90" s="88" t="s">
        <v>103</v>
      </c>
      <c r="B90" s="89">
        <v>777.52</v>
      </c>
      <c r="C90" s="89">
        <v>13352.47</v>
      </c>
      <c r="D90" s="89">
        <v>85149.29</v>
      </c>
      <c r="E90" s="89">
        <v>426078.69</v>
      </c>
      <c r="F90" s="89">
        <v>614189.1</v>
      </c>
      <c r="G90" s="89">
        <v>331111.12</v>
      </c>
      <c r="H90" s="89">
        <v>88125.72</v>
      </c>
      <c r="I90" s="89">
        <v>17648.37</v>
      </c>
      <c r="J90" s="89">
        <v>1789.4</v>
      </c>
      <c r="K90" s="95">
        <f t="shared" si="19"/>
        <v>1578221.68</v>
      </c>
      <c r="L90" s="90">
        <v>301728</v>
      </c>
      <c r="M90" s="105">
        <f t="shared" si="18"/>
        <v>5.230610616184113</v>
      </c>
    </row>
    <row r="91" spans="1:13" hidden="1" x14ac:dyDescent="0.25">
      <c r="A91" s="88" t="s">
        <v>104</v>
      </c>
      <c r="B91" s="89">
        <v>777.47</v>
      </c>
      <c r="C91" s="89">
        <v>6832.42</v>
      </c>
      <c r="D91" s="89">
        <v>45612.05</v>
      </c>
      <c r="E91" s="89">
        <v>277138.83</v>
      </c>
      <c r="F91" s="89">
        <v>394555.91</v>
      </c>
      <c r="G91" s="89">
        <v>222314.37</v>
      </c>
      <c r="H91" s="89">
        <v>62009.279999999999</v>
      </c>
      <c r="I91" s="89">
        <v>10673.24</v>
      </c>
      <c r="J91" s="89">
        <v>896.8</v>
      </c>
      <c r="K91" s="95">
        <f t="shared" si="19"/>
        <v>1020810.37</v>
      </c>
      <c r="L91" s="90">
        <v>193279</v>
      </c>
      <c r="M91" s="105">
        <f t="shared" si="18"/>
        <v>5.2815379322119833</v>
      </c>
    </row>
    <row r="92" spans="1:13" hidden="1" x14ac:dyDescent="0.25">
      <c r="A92" s="88" t="s">
        <v>105</v>
      </c>
      <c r="B92" s="89">
        <v>156.87</v>
      </c>
      <c r="C92" s="89">
        <v>4361.95</v>
      </c>
      <c r="D92" s="89">
        <v>32696.85</v>
      </c>
      <c r="E92" s="89">
        <v>218416.01</v>
      </c>
      <c r="F92" s="89">
        <v>252061.18</v>
      </c>
      <c r="G92" s="89">
        <v>137184.32000000001</v>
      </c>
      <c r="H92" s="89">
        <v>32850.839999999997</v>
      </c>
      <c r="I92" s="89">
        <v>4906.82</v>
      </c>
      <c r="J92" s="89">
        <v>210.7</v>
      </c>
      <c r="K92" s="95">
        <f t="shared" si="19"/>
        <v>682845.5399999998</v>
      </c>
      <c r="L92" s="90">
        <v>131860</v>
      </c>
      <c r="M92" s="105">
        <f t="shared" si="18"/>
        <v>5.1785646898225375</v>
      </c>
    </row>
    <row r="93" spans="1:13" hidden="1" x14ac:dyDescent="0.25">
      <c r="A93" s="88" t="s">
        <v>106</v>
      </c>
      <c r="B93" s="89">
        <v>326.23</v>
      </c>
      <c r="C93" s="89">
        <v>4991.21</v>
      </c>
      <c r="D93" s="89">
        <v>37496.54</v>
      </c>
      <c r="E93" s="89">
        <v>152253.15</v>
      </c>
      <c r="F93" s="89">
        <v>112756.59</v>
      </c>
      <c r="G93" s="89">
        <v>48170.54</v>
      </c>
      <c r="H93" s="89">
        <v>9252.32</v>
      </c>
      <c r="I93" s="89">
        <v>1878.87</v>
      </c>
      <c r="J93" s="89">
        <v>0</v>
      </c>
      <c r="K93" s="95">
        <f t="shared" si="19"/>
        <v>367125.44999999995</v>
      </c>
      <c r="L93" s="90">
        <v>78203</v>
      </c>
      <c r="M93" s="105">
        <f t="shared" si="18"/>
        <v>4.694518752477526</v>
      </c>
    </row>
    <row r="94" spans="1:13" hidden="1" x14ac:dyDescent="0.25">
      <c r="A94" s="88" t="s">
        <v>57</v>
      </c>
      <c r="B94" s="89">
        <v>342.78</v>
      </c>
      <c r="C94" s="89">
        <v>4839.7</v>
      </c>
      <c r="D94" s="89">
        <v>39269.620000000003</v>
      </c>
      <c r="E94" s="89">
        <v>158569.73000000001</v>
      </c>
      <c r="F94" s="89">
        <v>97222.94</v>
      </c>
      <c r="G94" s="89">
        <v>36887.11</v>
      </c>
      <c r="H94" s="89">
        <v>5575.78</v>
      </c>
      <c r="I94" s="89">
        <v>773</v>
      </c>
      <c r="J94" s="89">
        <v>0</v>
      </c>
      <c r="K94" s="95">
        <f t="shared" si="19"/>
        <v>343480.66000000003</v>
      </c>
      <c r="L94" s="90">
        <v>74624</v>
      </c>
      <c r="M94" s="105">
        <f t="shared" si="18"/>
        <v>4.6028175921955405</v>
      </c>
    </row>
    <row r="95" spans="1:13" hidden="1" x14ac:dyDescent="0.25">
      <c r="A95" s="88" t="s">
        <v>58</v>
      </c>
      <c r="B95" s="89">
        <v>177.18</v>
      </c>
      <c r="C95" s="89">
        <v>2653.55</v>
      </c>
      <c r="D95" s="89">
        <v>23937.45</v>
      </c>
      <c r="E95" s="89">
        <v>140066.32</v>
      </c>
      <c r="F95" s="89">
        <v>95618.57</v>
      </c>
      <c r="G95" s="89">
        <v>52874.45</v>
      </c>
      <c r="H95" s="89">
        <v>11892.2</v>
      </c>
      <c r="I95" s="89">
        <v>2009.44</v>
      </c>
      <c r="J95" s="89">
        <v>18.399999999999999</v>
      </c>
      <c r="K95" s="95">
        <f t="shared" si="19"/>
        <v>329247.56000000006</v>
      </c>
      <c r="L95" s="90">
        <v>66954</v>
      </c>
      <c r="M95" s="105">
        <f t="shared" si="18"/>
        <v>4.9175188935687197</v>
      </c>
    </row>
    <row r="96" spans="1:13" hidden="1" x14ac:dyDescent="0.25">
      <c r="A96" s="88" t="s">
        <v>59</v>
      </c>
      <c r="B96" s="89">
        <v>315.93</v>
      </c>
      <c r="C96" s="89">
        <v>11966</v>
      </c>
      <c r="D96" s="89">
        <v>84119.39</v>
      </c>
      <c r="E96" s="89">
        <v>304509.45</v>
      </c>
      <c r="F96" s="89">
        <v>228702.07</v>
      </c>
      <c r="G96" s="89">
        <v>119046.43</v>
      </c>
      <c r="H96" s="89">
        <v>43759.54</v>
      </c>
      <c r="I96" s="89">
        <v>13181.57</v>
      </c>
      <c r="J96" s="89">
        <v>354.8</v>
      </c>
      <c r="K96" s="95">
        <f t="shared" si="19"/>
        <v>805955.18</v>
      </c>
      <c r="L96" s="90">
        <v>164588</v>
      </c>
      <c r="M96" s="105">
        <f t="shared" si="18"/>
        <v>4.896804019734124</v>
      </c>
    </row>
    <row r="97" spans="1:13" hidden="1" x14ac:dyDescent="0.25">
      <c r="A97" s="88" t="s">
        <v>60</v>
      </c>
      <c r="B97" s="89">
        <v>5402.71</v>
      </c>
      <c r="C97" s="89">
        <v>18766.099999999999</v>
      </c>
      <c r="D97" s="89">
        <v>96365.01</v>
      </c>
      <c r="E97" s="89">
        <v>351202.08</v>
      </c>
      <c r="F97" s="89">
        <v>380190.95</v>
      </c>
      <c r="G97" s="89">
        <v>241731.9</v>
      </c>
      <c r="H97" s="89">
        <v>90451.54</v>
      </c>
      <c r="I97" s="89">
        <v>23308.44</v>
      </c>
      <c r="J97" s="89">
        <v>3230</v>
      </c>
      <c r="K97" s="95">
        <f t="shared" si="19"/>
        <v>1210648.73</v>
      </c>
      <c r="L97" s="90">
        <v>237850</v>
      </c>
      <c r="M97" s="105">
        <f t="shared" si="18"/>
        <v>5.0899673323523231</v>
      </c>
    </row>
    <row r="98" spans="1:13" hidden="1" x14ac:dyDescent="0.25">
      <c r="A98" s="88" t="s">
        <v>61</v>
      </c>
      <c r="B98" s="89">
        <v>976.19</v>
      </c>
      <c r="C98" s="89">
        <v>12594.55</v>
      </c>
      <c r="D98" s="89">
        <v>55091.82</v>
      </c>
      <c r="E98" s="89">
        <v>268246.87</v>
      </c>
      <c r="F98" s="89">
        <v>372059.97</v>
      </c>
      <c r="G98" s="89">
        <v>291098.69</v>
      </c>
      <c r="H98" s="89">
        <v>118163.98</v>
      </c>
      <c r="I98" s="89">
        <v>32270.31</v>
      </c>
      <c r="J98" s="89">
        <v>5094.8</v>
      </c>
      <c r="K98" s="95">
        <f t="shared" ref="K98:K126" si="21">SUM(B98:J98)</f>
        <v>1155597.18</v>
      </c>
      <c r="L98" s="90">
        <v>214047</v>
      </c>
      <c r="M98" s="105">
        <f t="shared" si="18"/>
        <v>5.3988011044303352</v>
      </c>
    </row>
    <row r="99" spans="1:13" x14ac:dyDescent="0.25">
      <c r="A99" s="83" t="s">
        <v>108</v>
      </c>
      <c r="B99" s="89">
        <f>SUM(B86:B98)</f>
        <v>11913.970000000001</v>
      </c>
      <c r="C99" s="89">
        <f t="shared" ref="C99:J99" si="22">SUM(C86:C98)</f>
        <v>131777.60999999999</v>
      </c>
      <c r="D99" s="89">
        <f t="shared" si="22"/>
        <v>836724.99999999988</v>
      </c>
      <c r="E99" s="89">
        <f t="shared" si="22"/>
        <v>3939676.8800000004</v>
      </c>
      <c r="F99" s="89">
        <f t="shared" si="22"/>
        <v>5034296.87</v>
      </c>
      <c r="G99" s="89">
        <f t="shared" si="22"/>
        <v>3091962.54</v>
      </c>
      <c r="H99" s="89">
        <f t="shared" si="22"/>
        <v>975997.80999999994</v>
      </c>
      <c r="I99" s="89">
        <f t="shared" si="22"/>
        <v>223699.09</v>
      </c>
      <c r="J99" s="89">
        <f t="shared" si="22"/>
        <v>27092.800000000003</v>
      </c>
      <c r="K99" s="95">
        <f t="shared" si="21"/>
        <v>14273142.570000002</v>
      </c>
      <c r="L99" s="90">
        <f>SUM(L86:L98)</f>
        <v>2729600</v>
      </c>
      <c r="M99" s="105">
        <f t="shared" si="18"/>
        <v>5.2290235089390391</v>
      </c>
    </row>
    <row r="100" spans="1:13" hidden="1" x14ac:dyDescent="0.25">
      <c r="A100" s="88" t="s">
        <v>62</v>
      </c>
      <c r="B100" s="89">
        <v>716.55</v>
      </c>
      <c r="C100" s="89">
        <v>12632.55</v>
      </c>
      <c r="D100" s="89">
        <v>75006.039999999994</v>
      </c>
      <c r="E100" s="89">
        <v>304683.59000000003</v>
      </c>
      <c r="F100" s="89">
        <v>345073.52</v>
      </c>
      <c r="G100" s="89">
        <v>277603.20000000001</v>
      </c>
      <c r="H100" s="89">
        <v>131321.79</v>
      </c>
      <c r="I100" s="89">
        <v>46318.19</v>
      </c>
      <c r="J100" s="89">
        <v>11178.1</v>
      </c>
      <c r="K100" s="95">
        <f t="shared" si="21"/>
        <v>1204533.53</v>
      </c>
      <c r="L100" s="90">
        <v>224738</v>
      </c>
      <c r="M100" s="105">
        <f t="shared" si="18"/>
        <v>5.3597234557573712</v>
      </c>
    </row>
    <row r="101" spans="1:13" hidden="1" x14ac:dyDescent="0.25">
      <c r="A101" s="88" t="s">
        <v>63</v>
      </c>
      <c r="B101" s="89">
        <v>2508.38</v>
      </c>
      <c r="C101" s="89">
        <v>18697.810000000001</v>
      </c>
      <c r="D101" s="89">
        <v>67980.25</v>
      </c>
      <c r="E101" s="89">
        <v>230677.08</v>
      </c>
      <c r="F101" s="89">
        <v>354304.47</v>
      </c>
      <c r="G101" s="89">
        <v>258158.74</v>
      </c>
      <c r="H101" s="89">
        <v>156981.57999999999</v>
      </c>
      <c r="I101" s="89">
        <v>83761.17</v>
      </c>
      <c r="J101" s="89">
        <v>25105.4</v>
      </c>
      <c r="K101" s="95">
        <f t="shared" si="21"/>
        <v>1198174.8799999999</v>
      </c>
      <c r="L101" s="90">
        <v>218496</v>
      </c>
      <c r="M101" s="105">
        <f t="shared" si="18"/>
        <v>5.4837382835383712</v>
      </c>
    </row>
    <row r="102" spans="1:13" hidden="1" x14ac:dyDescent="0.25">
      <c r="A102" s="88" t="s">
        <v>64</v>
      </c>
      <c r="B102" s="89">
        <v>999.5</v>
      </c>
      <c r="C102" s="89">
        <v>15589.24</v>
      </c>
      <c r="D102" s="89">
        <v>78904.679999999993</v>
      </c>
      <c r="E102" s="89">
        <v>269497.78999999998</v>
      </c>
      <c r="F102" s="89">
        <v>398876.21</v>
      </c>
      <c r="G102" s="89">
        <v>287376.34000000003</v>
      </c>
      <c r="H102" s="89">
        <v>165842.74</v>
      </c>
      <c r="I102" s="89">
        <v>83905.21</v>
      </c>
      <c r="J102" s="89">
        <v>21947.4</v>
      </c>
      <c r="K102" s="95">
        <f t="shared" si="21"/>
        <v>1322939.1099999999</v>
      </c>
      <c r="L102" s="90">
        <v>240957</v>
      </c>
      <c r="M102" s="105">
        <f t="shared" si="18"/>
        <v>5.4903535070572751</v>
      </c>
    </row>
    <row r="103" spans="1:13" hidden="1" x14ac:dyDescent="0.25">
      <c r="A103" s="88" t="s">
        <v>65</v>
      </c>
      <c r="B103" s="89">
        <v>581.1</v>
      </c>
      <c r="C103" s="89">
        <v>17781.669999999998</v>
      </c>
      <c r="D103" s="89">
        <v>114934.28</v>
      </c>
      <c r="E103" s="89">
        <v>343932.15</v>
      </c>
      <c r="F103" s="89">
        <v>277013.65999999997</v>
      </c>
      <c r="G103" s="89">
        <v>219610.86</v>
      </c>
      <c r="H103" s="89">
        <v>117928.17</v>
      </c>
      <c r="I103" s="89">
        <v>62591.3</v>
      </c>
      <c r="J103" s="89">
        <v>14900.5</v>
      </c>
      <c r="K103" s="95">
        <f t="shared" si="21"/>
        <v>1169273.69</v>
      </c>
      <c r="L103" s="90">
        <v>225340</v>
      </c>
      <c r="M103" s="105">
        <f t="shared" si="18"/>
        <v>5.1889309044111123</v>
      </c>
    </row>
    <row r="104" spans="1:13" hidden="1" x14ac:dyDescent="0.25">
      <c r="A104" s="88" t="s">
        <v>66</v>
      </c>
      <c r="B104" s="89">
        <v>606.39</v>
      </c>
      <c r="C104" s="89">
        <v>14574.07</v>
      </c>
      <c r="D104" s="89">
        <v>114074.01</v>
      </c>
      <c r="E104" s="89">
        <v>335574.9</v>
      </c>
      <c r="F104" s="89">
        <v>313773.07</v>
      </c>
      <c r="G104" s="89">
        <v>262454.17</v>
      </c>
      <c r="H104" s="89">
        <v>150826.76</v>
      </c>
      <c r="I104" s="89">
        <v>73322.84</v>
      </c>
      <c r="J104" s="89">
        <v>10855.3</v>
      </c>
      <c r="K104" s="95">
        <f t="shared" si="21"/>
        <v>1276061.51</v>
      </c>
      <c r="L104" s="90">
        <v>239228</v>
      </c>
      <c r="M104" s="105">
        <f t="shared" si="18"/>
        <v>5.3340809186215656</v>
      </c>
    </row>
    <row r="105" spans="1:13" hidden="1" x14ac:dyDescent="0.25">
      <c r="A105" s="88" t="s">
        <v>67</v>
      </c>
      <c r="B105" s="89">
        <v>1311.12</v>
      </c>
      <c r="C105" s="89">
        <v>35015.910000000003</v>
      </c>
      <c r="D105" s="89">
        <v>90472.77</v>
      </c>
      <c r="E105" s="89">
        <v>263878.49</v>
      </c>
      <c r="F105" s="89">
        <v>265552.32</v>
      </c>
      <c r="G105" s="89">
        <v>239405.19</v>
      </c>
      <c r="H105" s="89">
        <v>146096.72</v>
      </c>
      <c r="I105" s="89">
        <v>67704.78</v>
      </c>
      <c r="J105" s="89">
        <v>24319.7</v>
      </c>
      <c r="K105" s="95">
        <f t="shared" si="21"/>
        <v>1133757</v>
      </c>
      <c r="L105" s="90">
        <v>216798</v>
      </c>
      <c r="M105" s="105">
        <f t="shared" si="18"/>
        <v>5.2295547006891203</v>
      </c>
    </row>
    <row r="106" spans="1:13" hidden="1" x14ac:dyDescent="0.25">
      <c r="A106" s="88" t="s">
        <v>68</v>
      </c>
      <c r="B106" s="89">
        <v>1001.22</v>
      </c>
      <c r="C106" s="89">
        <v>17732.05</v>
      </c>
      <c r="D106" s="89">
        <v>114950.77</v>
      </c>
      <c r="E106" s="89">
        <v>312735.65999999997</v>
      </c>
      <c r="F106" s="89">
        <v>346219.3</v>
      </c>
      <c r="G106" s="89">
        <v>273900.19</v>
      </c>
      <c r="H106" s="89">
        <v>163318.62</v>
      </c>
      <c r="I106" s="89">
        <v>71330.679999999993</v>
      </c>
      <c r="J106" s="89">
        <v>26424.3</v>
      </c>
      <c r="K106" s="95">
        <f t="shared" si="21"/>
        <v>1327612.79</v>
      </c>
      <c r="L106" s="90">
        <v>249505</v>
      </c>
      <c r="M106" s="105">
        <f t="shared" si="18"/>
        <v>5.3209867136931122</v>
      </c>
    </row>
    <row r="107" spans="1:13" hidden="1" x14ac:dyDescent="0.25">
      <c r="A107" s="88" t="s">
        <v>69</v>
      </c>
      <c r="B107" s="89">
        <v>2022.93</v>
      </c>
      <c r="C107" s="89">
        <v>42724.9</v>
      </c>
      <c r="D107" s="89">
        <v>229316.46</v>
      </c>
      <c r="E107" s="89">
        <v>534989.52</v>
      </c>
      <c r="F107" s="89">
        <v>446239.51</v>
      </c>
      <c r="G107" s="89">
        <v>253184.39</v>
      </c>
      <c r="H107" s="89">
        <v>109086.66</v>
      </c>
      <c r="I107" s="89">
        <v>37007.81</v>
      </c>
      <c r="J107" s="89">
        <v>11868</v>
      </c>
      <c r="K107" s="95">
        <f t="shared" si="21"/>
        <v>1666440.18</v>
      </c>
      <c r="L107" s="90">
        <v>346681</v>
      </c>
      <c r="M107" s="105">
        <f t="shared" si="18"/>
        <v>4.8068402364133016</v>
      </c>
    </row>
    <row r="108" spans="1:13" hidden="1" x14ac:dyDescent="0.25">
      <c r="A108" s="88" t="s">
        <v>70</v>
      </c>
      <c r="B108" s="89">
        <v>1467.14</v>
      </c>
      <c r="C108" s="89">
        <v>33581.74</v>
      </c>
      <c r="D108" s="89">
        <v>187748.25</v>
      </c>
      <c r="E108" s="89">
        <v>446345.25</v>
      </c>
      <c r="F108" s="89">
        <v>351957.42</v>
      </c>
      <c r="G108" s="89">
        <v>192478.54</v>
      </c>
      <c r="H108" s="89">
        <v>68664.05</v>
      </c>
      <c r="I108" s="89">
        <v>19112.73</v>
      </c>
      <c r="J108" s="89">
        <v>4844.8999999999996</v>
      </c>
      <c r="K108" s="95">
        <f t="shared" si="21"/>
        <v>1306200.02</v>
      </c>
      <c r="L108" s="90">
        <v>274776</v>
      </c>
      <c r="M108" s="105">
        <f t="shared" si="18"/>
        <v>4.7536903514135149</v>
      </c>
    </row>
    <row r="109" spans="1:13" hidden="1" x14ac:dyDescent="0.25">
      <c r="A109" s="88" t="s">
        <v>71</v>
      </c>
      <c r="B109" s="89">
        <v>2769.32</v>
      </c>
      <c r="C109" s="89">
        <v>52313.97</v>
      </c>
      <c r="D109" s="89">
        <v>230924.78</v>
      </c>
      <c r="E109" s="89">
        <v>469218.36</v>
      </c>
      <c r="F109" s="89">
        <v>322188.90000000002</v>
      </c>
      <c r="G109" s="89">
        <v>156102.51</v>
      </c>
      <c r="H109" s="89">
        <v>51453.71</v>
      </c>
      <c r="I109" s="89">
        <v>14438.79</v>
      </c>
      <c r="J109" s="89">
        <v>5183.1499999999996</v>
      </c>
      <c r="K109" s="95">
        <f t="shared" si="21"/>
        <v>1304593.49</v>
      </c>
      <c r="L109" s="90">
        <v>285572</v>
      </c>
      <c r="M109" s="105">
        <f t="shared" si="18"/>
        <v>4.5683522544227024</v>
      </c>
    </row>
    <row r="110" spans="1:13" hidden="1" x14ac:dyDescent="0.25">
      <c r="A110" s="88" t="s">
        <v>72</v>
      </c>
      <c r="B110" s="89">
        <v>2237.5700000000002</v>
      </c>
      <c r="C110" s="89">
        <v>29891.69</v>
      </c>
      <c r="D110" s="89">
        <v>185089.71</v>
      </c>
      <c r="E110" s="89">
        <v>469224.42</v>
      </c>
      <c r="F110" s="89">
        <v>366768.37</v>
      </c>
      <c r="G110" s="89">
        <v>184963.24</v>
      </c>
      <c r="H110" s="89">
        <v>73679.679999999993</v>
      </c>
      <c r="I110" s="89">
        <v>23118.67</v>
      </c>
      <c r="J110" s="89">
        <v>6929.7</v>
      </c>
      <c r="K110" s="95">
        <f t="shared" si="21"/>
        <v>1341903.0499999998</v>
      </c>
      <c r="L110" s="90">
        <v>280905</v>
      </c>
      <c r="M110" s="105">
        <f t="shared" si="18"/>
        <v>4.7770707178583498</v>
      </c>
    </row>
    <row r="111" spans="1:13" hidden="1" x14ac:dyDescent="0.25">
      <c r="A111" s="88" t="s">
        <v>73</v>
      </c>
      <c r="B111" s="89">
        <v>3224.68</v>
      </c>
      <c r="C111" s="89">
        <v>56234.57</v>
      </c>
      <c r="D111" s="89">
        <v>277002.07</v>
      </c>
      <c r="E111" s="89">
        <v>543815.87</v>
      </c>
      <c r="F111" s="89">
        <v>405698.44</v>
      </c>
      <c r="G111" s="89">
        <v>175695.71</v>
      </c>
      <c r="H111" s="89">
        <v>50079.67</v>
      </c>
      <c r="I111" s="89">
        <v>9234.82</v>
      </c>
      <c r="J111" s="89">
        <v>895.1</v>
      </c>
      <c r="K111" s="95">
        <f t="shared" si="21"/>
        <v>1521880.93</v>
      </c>
      <c r="L111" s="90">
        <v>334239</v>
      </c>
      <c r="M111" s="105">
        <f t="shared" si="18"/>
        <v>4.5532715511954018</v>
      </c>
    </row>
    <row r="112" spans="1:13" hidden="1" x14ac:dyDescent="0.25">
      <c r="A112" s="88" t="s">
        <v>74</v>
      </c>
      <c r="B112" s="89">
        <v>5308.44</v>
      </c>
      <c r="C112" s="89">
        <v>97279.39</v>
      </c>
      <c r="D112" s="89">
        <v>420217.45</v>
      </c>
      <c r="E112" s="89">
        <v>743055.7</v>
      </c>
      <c r="F112" s="89">
        <v>467179.36</v>
      </c>
      <c r="G112" s="89">
        <v>173441.89</v>
      </c>
      <c r="H112" s="89">
        <v>38168.31</v>
      </c>
      <c r="I112" s="89">
        <v>6174.35</v>
      </c>
      <c r="J112" s="89">
        <v>212.4</v>
      </c>
      <c r="K112" s="95">
        <f t="shared" si="21"/>
        <v>1951037.29</v>
      </c>
      <c r="L112" s="90">
        <v>447589</v>
      </c>
      <c r="M112" s="105">
        <f t="shared" si="18"/>
        <v>4.3589929377174146</v>
      </c>
    </row>
    <row r="113" spans="1:13" x14ac:dyDescent="0.25">
      <c r="A113" s="83" t="s">
        <v>107</v>
      </c>
      <c r="B113" s="89">
        <f>SUM(B100:B112)</f>
        <v>24754.339999999997</v>
      </c>
      <c r="C113" s="89">
        <f t="shared" ref="C113:L113" si="23">SUM(C100:C112)</f>
        <v>444049.56</v>
      </c>
      <c r="D113" s="89">
        <f t="shared" si="23"/>
        <v>2186621.52</v>
      </c>
      <c r="E113" s="89">
        <f t="shared" si="23"/>
        <v>5267628.7799999993</v>
      </c>
      <c r="F113" s="89">
        <f t="shared" si="23"/>
        <v>4660844.55</v>
      </c>
      <c r="G113" s="89">
        <f t="shared" si="23"/>
        <v>2954374.97</v>
      </c>
      <c r="H113" s="89">
        <f t="shared" si="23"/>
        <v>1423448.46</v>
      </c>
      <c r="I113" s="89">
        <f t="shared" si="23"/>
        <v>598021.34</v>
      </c>
      <c r="J113" s="89">
        <f t="shared" si="23"/>
        <v>164663.94999999998</v>
      </c>
      <c r="K113" s="95">
        <f t="shared" si="21"/>
        <v>17724407.469999999</v>
      </c>
      <c r="L113" s="90">
        <f t="shared" si="23"/>
        <v>3584824</v>
      </c>
      <c r="M113" s="105">
        <f t="shared" si="18"/>
        <v>4.9442894462880185</v>
      </c>
    </row>
    <row r="114" spans="1:13" hidden="1" x14ac:dyDescent="0.25">
      <c r="A114" s="88" t="s">
        <v>75</v>
      </c>
      <c r="B114" s="89">
        <v>5025.3900000000003</v>
      </c>
      <c r="C114" s="89">
        <v>20276.169999999998</v>
      </c>
      <c r="D114" s="89">
        <v>142801.85</v>
      </c>
      <c r="E114" s="89">
        <v>321443.09999999998</v>
      </c>
      <c r="F114" s="89">
        <v>230491.09</v>
      </c>
      <c r="G114" s="89">
        <v>109219.1</v>
      </c>
      <c r="H114" s="89">
        <v>31466.78</v>
      </c>
      <c r="I114" s="89">
        <v>6949.74</v>
      </c>
      <c r="J114" s="89">
        <v>804.3</v>
      </c>
      <c r="K114" s="95">
        <f t="shared" si="21"/>
        <v>868477.52</v>
      </c>
      <c r="L114" s="90">
        <v>187754</v>
      </c>
      <c r="M114" s="105">
        <f t="shared" si="18"/>
        <v>4.6256139416470488</v>
      </c>
    </row>
    <row r="115" spans="1:13" hidden="1" x14ac:dyDescent="0.25">
      <c r="A115" s="88" t="s">
        <v>76</v>
      </c>
      <c r="B115" s="89">
        <v>887.84</v>
      </c>
      <c r="C115" s="89">
        <v>16340.9</v>
      </c>
      <c r="D115" s="89">
        <v>113804.41</v>
      </c>
      <c r="E115" s="89">
        <v>314048.56</v>
      </c>
      <c r="F115" s="89">
        <v>227017.09</v>
      </c>
      <c r="G115" s="89">
        <v>105598.94</v>
      </c>
      <c r="H115" s="89">
        <v>29412.05</v>
      </c>
      <c r="I115" s="89">
        <v>5224.45</v>
      </c>
      <c r="J115" s="89">
        <v>634.70000000000005</v>
      </c>
      <c r="K115" s="95">
        <f t="shared" si="21"/>
        <v>812968.94</v>
      </c>
      <c r="L115" s="90">
        <v>173452</v>
      </c>
      <c r="M115" s="105">
        <f t="shared" si="18"/>
        <v>4.6869966330742798</v>
      </c>
    </row>
    <row r="116" spans="1:13" hidden="1" x14ac:dyDescent="0.25">
      <c r="A116" s="88" t="s">
        <v>77</v>
      </c>
      <c r="B116" s="89">
        <v>2326.37</v>
      </c>
      <c r="C116" s="89">
        <v>25257.01</v>
      </c>
      <c r="D116" s="89">
        <v>159674.10999999999</v>
      </c>
      <c r="E116" s="89">
        <v>474705.33</v>
      </c>
      <c r="F116" s="89">
        <v>424653.79</v>
      </c>
      <c r="G116" s="89">
        <v>240968.78</v>
      </c>
      <c r="H116" s="89">
        <v>88686.47</v>
      </c>
      <c r="I116" s="89">
        <v>24529.19</v>
      </c>
      <c r="J116" s="89">
        <v>1724.7</v>
      </c>
      <c r="K116" s="95">
        <f t="shared" si="21"/>
        <v>1442525.75</v>
      </c>
      <c r="L116" s="90">
        <v>291842</v>
      </c>
      <c r="M116" s="105">
        <f t="shared" si="18"/>
        <v>4.9428312237443546</v>
      </c>
    </row>
    <row r="117" spans="1:13" hidden="1" x14ac:dyDescent="0.25">
      <c r="A117" s="88" t="s">
        <v>78</v>
      </c>
      <c r="B117" s="89">
        <v>2405.15</v>
      </c>
      <c r="C117" s="89">
        <v>23463.01</v>
      </c>
      <c r="D117" s="89">
        <v>176729.82</v>
      </c>
      <c r="E117" s="89">
        <v>466959.16</v>
      </c>
      <c r="F117" s="89">
        <v>424807.31</v>
      </c>
      <c r="G117" s="89">
        <v>220946.24</v>
      </c>
      <c r="H117" s="89">
        <v>73595.55</v>
      </c>
      <c r="I117" s="89">
        <v>18532.810000000001</v>
      </c>
      <c r="J117" s="89">
        <v>2870.5</v>
      </c>
      <c r="K117" s="95">
        <f t="shared" si="21"/>
        <v>1410309.55</v>
      </c>
      <c r="L117" s="90">
        <v>287533</v>
      </c>
      <c r="M117" s="105">
        <f t="shared" si="18"/>
        <v>4.9048615289375483</v>
      </c>
    </row>
    <row r="118" spans="1:13" hidden="1" x14ac:dyDescent="0.25">
      <c r="A118" s="88" t="s">
        <v>79</v>
      </c>
      <c r="B118" s="89">
        <v>1024.8699999999999</v>
      </c>
      <c r="C118" s="89">
        <v>17567.78</v>
      </c>
      <c r="D118" s="89">
        <v>114042.65</v>
      </c>
      <c r="E118" s="89">
        <v>386702.56</v>
      </c>
      <c r="F118" s="89">
        <v>411494.8</v>
      </c>
      <c r="G118" s="89">
        <v>239906.2</v>
      </c>
      <c r="H118" s="89">
        <v>98413.15</v>
      </c>
      <c r="I118" s="89">
        <v>27491.55</v>
      </c>
      <c r="J118" s="89">
        <v>5853.7</v>
      </c>
      <c r="K118" s="95">
        <f t="shared" si="21"/>
        <v>1302497.2599999998</v>
      </c>
      <c r="L118" s="90">
        <v>256245</v>
      </c>
      <c r="M118" s="105">
        <f t="shared" si="18"/>
        <v>5.0830153173720456</v>
      </c>
    </row>
    <row r="119" spans="1:13" hidden="1" x14ac:dyDescent="0.25">
      <c r="A119" s="88" t="s">
        <v>80</v>
      </c>
      <c r="B119" s="89">
        <v>859.8</v>
      </c>
      <c r="C119" s="89">
        <v>12793.44</v>
      </c>
      <c r="D119" s="89">
        <v>52005.59</v>
      </c>
      <c r="E119" s="89">
        <v>222703.08</v>
      </c>
      <c r="F119" s="89">
        <v>327780.39</v>
      </c>
      <c r="G119" s="89">
        <v>273888.26</v>
      </c>
      <c r="H119" s="89">
        <v>139866.54</v>
      </c>
      <c r="I119" s="89">
        <v>45910.67</v>
      </c>
      <c r="J119" s="89">
        <v>12729</v>
      </c>
      <c r="K119" s="95">
        <f t="shared" si="21"/>
        <v>1088536.77</v>
      </c>
      <c r="L119" s="90">
        <v>198189</v>
      </c>
      <c r="M119" s="105">
        <f t="shared" si="18"/>
        <v>5.4924176922028973</v>
      </c>
    </row>
    <row r="120" spans="1:13" hidden="1" x14ac:dyDescent="0.25">
      <c r="A120" s="88" t="s">
        <v>81</v>
      </c>
      <c r="B120" s="89">
        <v>438</v>
      </c>
      <c r="C120" s="89">
        <v>21600.35</v>
      </c>
      <c r="D120" s="89">
        <v>100449.66</v>
      </c>
      <c r="E120" s="89">
        <v>303888.2</v>
      </c>
      <c r="F120" s="89">
        <v>353591.66</v>
      </c>
      <c r="G120" s="89">
        <v>241137.12</v>
      </c>
      <c r="H120" s="89">
        <v>106349.73</v>
      </c>
      <c r="I120" s="89">
        <v>32522.080000000002</v>
      </c>
      <c r="J120" s="89">
        <v>8786.7999999999993</v>
      </c>
      <c r="K120" s="95">
        <f t="shared" si="21"/>
        <v>1168763.6000000001</v>
      </c>
      <c r="L120" s="90">
        <v>226713</v>
      </c>
      <c r="M120" s="105">
        <f t="shared" si="18"/>
        <v>5.1552562049816295</v>
      </c>
    </row>
    <row r="121" spans="1:13" hidden="1" x14ac:dyDescent="0.25">
      <c r="A121" s="88" t="s">
        <v>82</v>
      </c>
      <c r="B121" s="89">
        <v>207.44</v>
      </c>
      <c r="C121" s="89">
        <v>22591.06</v>
      </c>
      <c r="D121" s="89">
        <v>105954.35</v>
      </c>
      <c r="E121" s="89">
        <v>311633.95</v>
      </c>
      <c r="F121" s="89">
        <v>327955.59000000003</v>
      </c>
      <c r="G121" s="89">
        <v>205836.65</v>
      </c>
      <c r="H121" s="89">
        <v>80504.759999999995</v>
      </c>
      <c r="I121" s="89">
        <v>21158.14</v>
      </c>
      <c r="J121" s="89">
        <v>3889</v>
      </c>
      <c r="K121" s="95">
        <f t="shared" si="21"/>
        <v>1079730.94</v>
      </c>
      <c r="L121" s="90">
        <v>215338</v>
      </c>
      <c r="M121" s="105">
        <f t="shared" si="18"/>
        <v>5.0141217063407293</v>
      </c>
    </row>
    <row r="122" spans="1:13" hidden="1" x14ac:dyDescent="0.25">
      <c r="A122" s="88" t="s">
        <v>83</v>
      </c>
      <c r="B122" s="89">
        <v>1617.74</v>
      </c>
      <c r="C122" s="89">
        <v>41628</v>
      </c>
      <c r="D122" s="89">
        <v>178071.34</v>
      </c>
      <c r="E122" s="89">
        <v>363355.06</v>
      </c>
      <c r="F122" s="89">
        <v>365515.76</v>
      </c>
      <c r="G122" s="89">
        <v>213377.65</v>
      </c>
      <c r="H122" s="89">
        <v>91519.9</v>
      </c>
      <c r="I122" s="89">
        <v>29603.01</v>
      </c>
      <c r="J122" s="89">
        <v>11437.9</v>
      </c>
      <c r="K122" s="95">
        <f t="shared" si="21"/>
        <v>1296126.3599999999</v>
      </c>
      <c r="L122" s="90">
        <v>251549</v>
      </c>
      <c r="M122" s="105">
        <f t="shared" si="18"/>
        <v>5.1525800539855053</v>
      </c>
    </row>
    <row r="123" spans="1:13" hidden="1" x14ac:dyDescent="0.25">
      <c r="A123" s="88" t="s">
        <v>84</v>
      </c>
      <c r="B123" s="89">
        <v>891.27</v>
      </c>
      <c r="C123" s="89">
        <v>30575.82</v>
      </c>
      <c r="D123" s="89">
        <v>111998.69</v>
      </c>
      <c r="E123" s="89">
        <v>375500.39</v>
      </c>
      <c r="F123" s="89">
        <v>385070.53</v>
      </c>
      <c r="G123" s="89">
        <v>251364.56</v>
      </c>
      <c r="H123" s="89">
        <v>117829.1</v>
      </c>
      <c r="I123" s="89">
        <v>39534.9</v>
      </c>
      <c r="J123" s="89">
        <v>14604.9</v>
      </c>
      <c r="K123" s="95">
        <f t="shared" si="21"/>
        <v>1327370.1599999999</v>
      </c>
      <c r="L123" s="90">
        <v>260921</v>
      </c>
      <c r="M123" s="105">
        <f t="shared" si="18"/>
        <v>5.0872492440240533</v>
      </c>
    </row>
    <row r="124" spans="1:13" hidden="1" x14ac:dyDescent="0.25">
      <c r="A124" s="88" t="s">
        <v>85</v>
      </c>
      <c r="B124" s="89">
        <v>2341.66</v>
      </c>
      <c r="C124" s="89">
        <v>39981.550000000003</v>
      </c>
      <c r="D124" s="89">
        <v>175932.69</v>
      </c>
      <c r="E124" s="89">
        <v>388150.07</v>
      </c>
      <c r="F124" s="89">
        <v>388642.44</v>
      </c>
      <c r="G124" s="89">
        <v>288537.71999999997</v>
      </c>
      <c r="H124" s="89">
        <v>158089.85999999999</v>
      </c>
      <c r="I124" s="89">
        <v>60939.63</v>
      </c>
      <c r="J124" s="89">
        <v>21489.46</v>
      </c>
      <c r="K124" s="95">
        <f t="shared" si="21"/>
        <v>1524105.0799999996</v>
      </c>
      <c r="L124" s="90">
        <v>299252</v>
      </c>
      <c r="M124" s="105">
        <f t="shared" si="18"/>
        <v>5.0930489353454602</v>
      </c>
    </row>
    <row r="125" spans="1:13" hidden="1" x14ac:dyDescent="0.25">
      <c r="A125" s="88" t="s">
        <v>56</v>
      </c>
      <c r="B125" s="95">
        <v>2280.52</v>
      </c>
      <c r="C125" s="95">
        <v>35238.94</v>
      </c>
      <c r="D125" s="95">
        <v>128571.16</v>
      </c>
      <c r="E125" s="95">
        <v>335643.19</v>
      </c>
      <c r="F125" s="95">
        <v>388092.38</v>
      </c>
      <c r="G125" s="95">
        <v>315012.3</v>
      </c>
      <c r="H125" s="95">
        <v>192787.45</v>
      </c>
      <c r="I125" s="95">
        <v>87699.98</v>
      </c>
      <c r="J125" s="95">
        <v>43708.66</v>
      </c>
      <c r="K125" s="95">
        <f t="shared" si="21"/>
        <v>1529034.5799999998</v>
      </c>
      <c r="L125" s="96">
        <v>286817</v>
      </c>
      <c r="M125" s="105">
        <f t="shared" si="18"/>
        <v>5.3310458585090839</v>
      </c>
    </row>
    <row r="126" spans="1:13" hidden="1" x14ac:dyDescent="0.25">
      <c r="A126" s="88" t="s">
        <v>55</v>
      </c>
      <c r="B126" s="95">
        <v>1457.69</v>
      </c>
      <c r="C126" s="95">
        <v>23494.799999999999</v>
      </c>
      <c r="D126" s="95">
        <v>97305.55</v>
      </c>
      <c r="E126" s="95">
        <v>283862.02</v>
      </c>
      <c r="F126" s="95">
        <v>360015.94</v>
      </c>
      <c r="G126" s="95">
        <v>307930.03000000003</v>
      </c>
      <c r="H126" s="95">
        <v>190494.03</v>
      </c>
      <c r="I126" s="95">
        <v>85557.32</v>
      </c>
      <c r="J126" s="95">
        <v>38298.400000000001</v>
      </c>
      <c r="K126" s="95">
        <f t="shared" si="21"/>
        <v>1388415.78</v>
      </c>
      <c r="L126" s="96">
        <v>254218</v>
      </c>
      <c r="M126" s="105">
        <f t="shared" si="18"/>
        <v>5.461516415045355</v>
      </c>
    </row>
    <row r="127" spans="1:13" x14ac:dyDescent="0.25">
      <c r="A127" s="83" t="s">
        <v>54</v>
      </c>
      <c r="B127" s="95">
        <f>SUM(B114:B126)</f>
        <v>21763.739999999998</v>
      </c>
      <c r="C127" s="95">
        <f t="shared" ref="C127:K127" si="24">SUM(C114:C126)</f>
        <v>330808.83</v>
      </c>
      <c r="D127" s="95">
        <f t="shared" si="24"/>
        <v>1657341.8699999999</v>
      </c>
      <c r="E127" s="95">
        <f t="shared" si="24"/>
        <v>4548594.67</v>
      </c>
      <c r="F127" s="95">
        <f t="shared" si="24"/>
        <v>4615128.7700000014</v>
      </c>
      <c r="G127" s="95">
        <f t="shared" si="24"/>
        <v>3013723.55</v>
      </c>
      <c r="H127" s="95">
        <f t="shared" si="24"/>
        <v>1399015.37</v>
      </c>
      <c r="I127" s="95">
        <f t="shared" si="24"/>
        <v>485653.47</v>
      </c>
      <c r="J127" s="95">
        <f t="shared" si="24"/>
        <v>166832.01999999999</v>
      </c>
      <c r="K127" s="95">
        <f t="shared" si="24"/>
        <v>16238862.289999997</v>
      </c>
      <c r="L127" s="96">
        <f>SUM(L114:L126)</f>
        <v>3189823</v>
      </c>
      <c r="M127" s="91">
        <f>IFERROR((K127/L127),0)</f>
        <v>5.0908349115295728</v>
      </c>
    </row>
    <row r="128" spans="1:13" ht="15.75" thickBot="1" x14ac:dyDescent="0.3">
      <c r="A128" s="101" t="s">
        <v>53</v>
      </c>
      <c r="B128" s="102">
        <f>B127+B113+B99+B85</f>
        <v>81497.72</v>
      </c>
      <c r="C128" s="102">
        <f t="shared" ref="C128:L128" si="25">C127+C113+C99+C85</f>
        <v>1207704.49</v>
      </c>
      <c r="D128" s="102">
        <f t="shared" si="25"/>
        <v>6700414.8399999999</v>
      </c>
      <c r="E128" s="102">
        <f t="shared" si="25"/>
        <v>18709544.669999998</v>
      </c>
      <c r="F128" s="102">
        <f t="shared" si="25"/>
        <v>20080412.340000004</v>
      </c>
      <c r="G128" s="102">
        <f t="shared" si="25"/>
        <v>13442102.239999998</v>
      </c>
      <c r="H128" s="102">
        <f t="shared" si="25"/>
        <v>5678018.8399999999</v>
      </c>
      <c r="I128" s="102">
        <f t="shared" si="25"/>
        <v>1868959.0100000002</v>
      </c>
      <c r="J128" s="102">
        <f t="shared" si="25"/>
        <v>502405.66999999993</v>
      </c>
      <c r="K128" s="102">
        <f t="shared" si="25"/>
        <v>68271059.819999993</v>
      </c>
      <c r="L128" s="106">
        <f t="shared" si="25"/>
        <v>13364616</v>
      </c>
      <c r="M128" s="103">
        <f>IFERROR((K128/L128),0)</f>
        <v>5.1083442891288451</v>
      </c>
    </row>
    <row r="129" spans="1:15" ht="15.75" thickBot="1" x14ac:dyDescent="0.3">
      <c r="A129" s="76"/>
      <c r="B129" s="77"/>
      <c r="C129" s="77"/>
      <c r="D129" s="77"/>
      <c r="E129" s="77"/>
      <c r="F129" s="77"/>
      <c r="G129" s="77"/>
      <c r="H129" s="77"/>
      <c r="I129" s="77"/>
      <c r="J129" s="77"/>
      <c r="K129" s="77"/>
      <c r="L129" s="77"/>
      <c r="M129" s="77"/>
    </row>
    <row r="130" spans="1:15" ht="15.75" thickBot="1" x14ac:dyDescent="0.3">
      <c r="A130" s="215" t="s">
        <v>41</v>
      </c>
      <c r="B130" s="216"/>
      <c r="C130" s="216"/>
      <c r="D130" s="216"/>
      <c r="E130" s="216"/>
      <c r="F130" s="216"/>
      <c r="G130" s="216"/>
      <c r="H130" s="216"/>
      <c r="I130" s="216"/>
      <c r="J130" s="216"/>
      <c r="K130" s="216"/>
      <c r="L130" s="216"/>
      <c r="M130" s="217"/>
    </row>
    <row r="131" spans="1:15" x14ac:dyDescent="0.25">
      <c r="A131" s="78" t="s">
        <v>14</v>
      </c>
      <c r="B131" s="79" t="s">
        <v>29</v>
      </c>
      <c r="C131" s="80" t="s">
        <v>30</v>
      </c>
      <c r="D131" s="80" t="s">
        <v>31</v>
      </c>
      <c r="E131" s="80" t="s">
        <v>32</v>
      </c>
      <c r="F131" s="80" t="s">
        <v>33</v>
      </c>
      <c r="G131" s="80" t="s">
        <v>34</v>
      </c>
      <c r="H131" s="80" t="s">
        <v>35</v>
      </c>
      <c r="I131" s="80" t="s">
        <v>36</v>
      </c>
      <c r="J131" s="80" t="s">
        <v>37</v>
      </c>
      <c r="K131" s="81" t="s">
        <v>38</v>
      </c>
      <c r="L131" s="80" t="s">
        <v>25</v>
      </c>
      <c r="M131" s="82" t="s">
        <v>39</v>
      </c>
    </row>
    <row r="132" spans="1:15" hidden="1" x14ac:dyDescent="0.25">
      <c r="A132" s="83" t="s">
        <v>46</v>
      </c>
      <c r="B132" s="84">
        <v>44350.159999999996</v>
      </c>
      <c r="C132" s="84">
        <v>928899.64999999991</v>
      </c>
      <c r="D132" s="84">
        <v>5188544.0599999996</v>
      </c>
      <c r="E132" s="84">
        <v>14860617.17</v>
      </c>
      <c r="F132" s="84">
        <v>19486508.699999999</v>
      </c>
      <c r="G132" s="84">
        <v>14149416.84</v>
      </c>
      <c r="H132" s="84">
        <v>6972309.3899999997</v>
      </c>
      <c r="I132" s="84">
        <v>3185181.3700000006</v>
      </c>
      <c r="J132" s="84">
        <v>1273692.9500000002</v>
      </c>
      <c r="K132" s="84">
        <v>66089520.289999999</v>
      </c>
      <c r="L132" s="92">
        <v>12276317</v>
      </c>
      <c r="M132" s="93">
        <v>5.3834973705876115</v>
      </c>
    </row>
    <row r="133" spans="1:15" hidden="1" x14ac:dyDescent="0.25">
      <c r="A133" s="88" t="s">
        <v>51</v>
      </c>
      <c r="B133" s="95">
        <v>653.97</v>
      </c>
      <c r="C133" s="95">
        <v>17147.04</v>
      </c>
      <c r="D133" s="95">
        <v>82789.72</v>
      </c>
      <c r="E133" s="95">
        <v>304613.67</v>
      </c>
      <c r="F133" s="95">
        <v>404436.81</v>
      </c>
      <c r="G133" s="95">
        <v>311389.96000000002</v>
      </c>
      <c r="H133" s="95">
        <v>165551.47</v>
      </c>
      <c r="I133" s="95">
        <v>64769.57</v>
      </c>
      <c r="J133" s="95">
        <v>23011.88</v>
      </c>
      <c r="K133" s="89">
        <f t="shared" ref="K133:K164" si="26">SUM(B133:J133)</f>
        <v>1374364.0899999999</v>
      </c>
      <c r="L133" s="90">
        <v>251498</v>
      </c>
      <c r="M133" s="91">
        <f t="shared" ref="M133:M187" si="27">IFERROR((K133/L133),0)</f>
        <v>5.4647118068533338</v>
      </c>
      <c r="O133" s="107"/>
    </row>
    <row r="134" spans="1:15" hidden="1" x14ac:dyDescent="0.25">
      <c r="A134" s="108">
        <v>51</v>
      </c>
      <c r="B134" s="89">
        <v>1221</v>
      </c>
      <c r="C134" s="89">
        <v>44552.639999999999</v>
      </c>
      <c r="D134" s="89">
        <v>201806.4</v>
      </c>
      <c r="E134" s="89">
        <v>536673.24</v>
      </c>
      <c r="F134" s="89">
        <v>578570.56000000006</v>
      </c>
      <c r="G134" s="89">
        <v>402195.62</v>
      </c>
      <c r="H134" s="89">
        <v>209061.42</v>
      </c>
      <c r="I134" s="89">
        <v>82908.17</v>
      </c>
      <c r="J134" s="89">
        <v>33181.14</v>
      </c>
      <c r="K134" s="89">
        <f t="shared" si="26"/>
        <v>2090170.1899999997</v>
      </c>
      <c r="L134" s="90">
        <v>404534</v>
      </c>
      <c r="M134" s="91">
        <f t="shared" si="27"/>
        <v>5.1668591267977471</v>
      </c>
    </row>
    <row r="135" spans="1:15" hidden="1" x14ac:dyDescent="0.25">
      <c r="A135" s="108">
        <v>50</v>
      </c>
      <c r="B135" s="89">
        <v>1112.17</v>
      </c>
      <c r="C135" s="89">
        <v>31818.75</v>
      </c>
      <c r="D135" s="89">
        <v>154566.9</v>
      </c>
      <c r="E135" s="89">
        <v>488232.79</v>
      </c>
      <c r="F135" s="89">
        <v>562094.46</v>
      </c>
      <c r="G135" s="89">
        <v>360761</v>
      </c>
      <c r="H135" s="89">
        <v>146656.94</v>
      </c>
      <c r="I135" s="89">
        <v>46192.68</v>
      </c>
      <c r="J135" s="89">
        <v>13547.81</v>
      </c>
      <c r="K135" s="89">
        <f t="shared" si="26"/>
        <v>1804983.4999999998</v>
      </c>
      <c r="L135" s="90">
        <v>350825</v>
      </c>
      <c r="M135" s="91">
        <f t="shared" si="27"/>
        <v>5.1449682890329926</v>
      </c>
    </row>
    <row r="136" spans="1:15" hidden="1" x14ac:dyDescent="0.25">
      <c r="A136" s="108">
        <v>49</v>
      </c>
      <c r="B136" s="89">
        <v>802.98</v>
      </c>
      <c r="C136" s="89">
        <v>23097.93</v>
      </c>
      <c r="D136" s="89">
        <v>119149.16</v>
      </c>
      <c r="E136" s="89">
        <v>371242.86</v>
      </c>
      <c r="F136" s="89">
        <v>604136.24</v>
      </c>
      <c r="G136" s="89">
        <v>445883.2</v>
      </c>
      <c r="H136" s="89">
        <v>211025.17</v>
      </c>
      <c r="I136" s="89">
        <v>80762.649999999994</v>
      </c>
      <c r="J136" s="89">
        <v>32609</v>
      </c>
      <c r="K136" s="89">
        <f t="shared" si="26"/>
        <v>1888709.1899999997</v>
      </c>
      <c r="L136" s="90">
        <v>346425</v>
      </c>
      <c r="M136" s="91">
        <f t="shared" si="27"/>
        <v>5.4520002597964918</v>
      </c>
    </row>
    <row r="137" spans="1:15" hidden="1" x14ac:dyDescent="0.25">
      <c r="A137" s="108">
        <v>48</v>
      </c>
      <c r="B137" s="89">
        <v>605.79999999999995</v>
      </c>
      <c r="C137" s="89">
        <v>20429.689999999999</v>
      </c>
      <c r="D137" s="89">
        <v>116266.31</v>
      </c>
      <c r="E137" s="89">
        <v>377580.49</v>
      </c>
      <c r="F137" s="89">
        <v>453239.7</v>
      </c>
      <c r="G137" s="89">
        <v>294451.99</v>
      </c>
      <c r="H137" s="89">
        <v>118620.93</v>
      </c>
      <c r="I137" s="89">
        <v>41513.120000000003</v>
      </c>
      <c r="J137" s="89">
        <v>17714.900000000001</v>
      </c>
      <c r="K137" s="89">
        <f t="shared" si="26"/>
        <v>1440422.93</v>
      </c>
      <c r="L137" s="90">
        <v>277175</v>
      </c>
      <c r="M137" s="91">
        <f t="shared" si="27"/>
        <v>5.1967996031388113</v>
      </c>
    </row>
    <row r="138" spans="1:15" hidden="1" x14ac:dyDescent="0.25">
      <c r="A138" s="108">
        <v>47</v>
      </c>
      <c r="B138" s="89">
        <v>470.3</v>
      </c>
      <c r="C138" s="89">
        <v>25831.38</v>
      </c>
      <c r="D138" s="89">
        <v>152884.57</v>
      </c>
      <c r="E138" s="89">
        <v>418715.16</v>
      </c>
      <c r="F138" s="89">
        <v>519238.23</v>
      </c>
      <c r="G138" s="89">
        <v>431444.29</v>
      </c>
      <c r="H138" s="89">
        <v>208378.22</v>
      </c>
      <c r="I138" s="89">
        <v>75652.94</v>
      </c>
      <c r="J138" s="89">
        <v>25872.1</v>
      </c>
      <c r="K138" s="89">
        <f t="shared" si="26"/>
        <v>1858487.19</v>
      </c>
      <c r="L138" s="90">
        <v>346739</v>
      </c>
      <c r="M138" s="91">
        <f t="shared" si="27"/>
        <v>5.3599023761388249</v>
      </c>
    </row>
    <row r="139" spans="1:15" hidden="1" x14ac:dyDescent="0.25">
      <c r="A139" s="108">
        <v>46</v>
      </c>
      <c r="B139" s="89">
        <v>1023.69</v>
      </c>
      <c r="C139" s="89">
        <v>34210.300000000003</v>
      </c>
      <c r="D139" s="89">
        <v>203756.62</v>
      </c>
      <c r="E139" s="89">
        <v>447964.08</v>
      </c>
      <c r="F139" s="89">
        <v>485174.17</v>
      </c>
      <c r="G139" s="89">
        <v>327875.82</v>
      </c>
      <c r="H139" s="89">
        <v>135236.71</v>
      </c>
      <c r="I139" s="89">
        <v>43689.99</v>
      </c>
      <c r="J139" s="89">
        <v>13533.3</v>
      </c>
      <c r="K139" s="89">
        <f t="shared" si="26"/>
        <v>1692464.68</v>
      </c>
      <c r="L139" s="90">
        <v>333445</v>
      </c>
      <c r="M139" s="91">
        <f t="shared" si="27"/>
        <v>5.0756936826163237</v>
      </c>
    </row>
    <row r="140" spans="1:15" hidden="1" x14ac:dyDescent="0.25">
      <c r="A140" s="108">
        <v>45</v>
      </c>
      <c r="B140" s="89">
        <v>473.43</v>
      </c>
      <c r="C140" s="89">
        <v>35757.919999999998</v>
      </c>
      <c r="D140" s="89">
        <v>133976.49</v>
      </c>
      <c r="E140" s="89">
        <v>367254.66</v>
      </c>
      <c r="F140" s="89">
        <v>516500.5</v>
      </c>
      <c r="G140" s="89">
        <v>387767.31</v>
      </c>
      <c r="H140" s="89">
        <v>159062.54999999999</v>
      </c>
      <c r="I140" s="89">
        <v>55424.43</v>
      </c>
      <c r="J140" s="89">
        <v>16742.5</v>
      </c>
      <c r="K140" s="89">
        <f t="shared" si="26"/>
        <v>1672959.79</v>
      </c>
      <c r="L140" s="90">
        <v>318183</v>
      </c>
      <c r="M140" s="91">
        <f t="shared" si="27"/>
        <v>5.2578540965419274</v>
      </c>
    </row>
    <row r="141" spans="1:15" hidden="1" x14ac:dyDescent="0.25">
      <c r="A141" s="108">
        <v>44</v>
      </c>
      <c r="B141" s="89">
        <v>550.39</v>
      </c>
      <c r="C141" s="89">
        <v>18010.509999999998</v>
      </c>
      <c r="D141" s="89">
        <v>123446.44</v>
      </c>
      <c r="E141" s="89">
        <v>433340.62</v>
      </c>
      <c r="F141" s="89">
        <v>517533.85</v>
      </c>
      <c r="G141" s="89">
        <v>390842.17</v>
      </c>
      <c r="H141" s="89">
        <v>173800.49</v>
      </c>
      <c r="I141" s="89">
        <v>58016.3</v>
      </c>
      <c r="J141" s="89">
        <v>17445.599999999999</v>
      </c>
      <c r="K141" s="89">
        <f t="shared" si="26"/>
        <v>1732986.37</v>
      </c>
      <c r="L141" s="90">
        <v>323982</v>
      </c>
      <c r="M141" s="91">
        <f t="shared" si="27"/>
        <v>5.3490205320048645</v>
      </c>
    </row>
    <row r="142" spans="1:15" hidden="1" x14ac:dyDescent="0.25">
      <c r="A142" s="108">
        <v>43</v>
      </c>
      <c r="B142" s="89">
        <v>938.75</v>
      </c>
      <c r="C142" s="89">
        <v>20124.23</v>
      </c>
      <c r="D142" s="89">
        <v>131116.10999999999</v>
      </c>
      <c r="E142" s="89">
        <v>399551.35</v>
      </c>
      <c r="F142" s="89">
        <v>582596.97</v>
      </c>
      <c r="G142" s="89">
        <v>378165.49</v>
      </c>
      <c r="H142" s="89">
        <v>168067.69</v>
      </c>
      <c r="I142" s="89">
        <v>54937.84</v>
      </c>
      <c r="J142" s="89">
        <v>6947.4</v>
      </c>
      <c r="K142" s="89">
        <f t="shared" si="26"/>
        <v>1742445.8299999998</v>
      </c>
      <c r="L142" s="90">
        <v>326212</v>
      </c>
      <c r="M142" s="91">
        <f t="shared" si="27"/>
        <v>5.3414522764337296</v>
      </c>
    </row>
    <row r="143" spans="1:15" hidden="1" x14ac:dyDescent="0.25">
      <c r="A143" s="108">
        <v>42</v>
      </c>
      <c r="B143" s="89">
        <v>1566.93</v>
      </c>
      <c r="C143" s="89">
        <v>33939.160000000003</v>
      </c>
      <c r="D143" s="89">
        <v>185933.86</v>
      </c>
      <c r="E143" s="89">
        <v>462263.82</v>
      </c>
      <c r="F143" s="89">
        <v>555663.51</v>
      </c>
      <c r="G143" s="89">
        <v>300313.48</v>
      </c>
      <c r="H143" s="89">
        <v>106275.46</v>
      </c>
      <c r="I143" s="89">
        <v>30809.81</v>
      </c>
      <c r="J143" s="89">
        <v>2918.2</v>
      </c>
      <c r="K143" s="89">
        <f t="shared" si="26"/>
        <v>1679684.23</v>
      </c>
      <c r="L143" s="90">
        <v>337184</v>
      </c>
      <c r="M143" s="91">
        <f t="shared" si="27"/>
        <v>4.9815063288886776</v>
      </c>
    </row>
    <row r="144" spans="1:15" hidden="1" x14ac:dyDescent="0.25">
      <c r="A144" s="108">
        <v>41</v>
      </c>
      <c r="B144" s="89">
        <v>1585.29</v>
      </c>
      <c r="C144" s="89">
        <v>27800.47</v>
      </c>
      <c r="D144" s="89">
        <v>165304.10999999999</v>
      </c>
      <c r="E144" s="89">
        <v>355326.55</v>
      </c>
      <c r="F144" s="89">
        <v>473023.87</v>
      </c>
      <c r="G144" s="89">
        <v>274872.71000000002</v>
      </c>
      <c r="H144" s="89">
        <v>103344.67</v>
      </c>
      <c r="I144" s="89">
        <v>28561.05</v>
      </c>
      <c r="J144" s="89">
        <v>4580.8999999999996</v>
      </c>
      <c r="K144" s="89">
        <f t="shared" si="26"/>
        <v>1434399.6199999999</v>
      </c>
      <c r="L144" s="90">
        <v>285085</v>
      </c>
      <c r="M144" s="91">
        <f t="shared" si="27"/>
        <v>5.0314805058140548</v>
      </c>
    </row>
    <row r="145" spans="1:13" hidden="1" x14ac:dyDescent="0.25">
      <c r="A145" s="108">
        <v>40</v>
      </c>
      <c r="B145" s="89">
        <v>871.4</v>
      </c>
      <c r="C145" s="89">
        <v>16736.900000000001</v>
      </c>
      <c r="D145" s="89">
        <v>79769.820000000007</v>
      </c>
      <c r="E145" s="89">
        <v>252812.69</v>
      </c>
      <c r="F145" s="89">
        <v>461848.57</v>
      </c>
      <c r="G145" s="89">
        <v>332105.09000000003</v>
      </c>
      <c r="H145" s="89">
        <v>197034.49</v>
      </c>
      <c r="I145" s="89">
        <v>82981.070000000007</v>
      </c>
      <c r="J145" s="89">
        <v>25498.2</v>
      </c>
      <c r="K145" s="89">
        <f t="shared" si="26"/>
        <v>1449658.23</v>
      </c>
      <c r="L145" s="90">
        <v>258665</v>
      </c>
      <c r="M145" s="91">
        <f t="shared" si="27"/>
        <v>5.6043849380472812</v>
      </c>
    </row>
    <row r="146" spans="1:13" x14ac:dyDescent="0.25">
      <c r="A146" s="83" t="s">
        <v>43</v>
      </c>
      <c r="B146" s="89">
        <f t="shared" ref="B146:J146" si="28">SUM(B133:B145)</f>
        <v>11876.1</v>
      </c>
      <c r="C146" s="89">
        <f t="shared" si="28"/>
        <v>349456.91999999993</v>
      </c>
      <c r="D146" s="89">
        <f t="shared" si="28"/>
        <v>1850766.5099999995</v>
      </c>
      <c r="E146" s="89">
        <f t="shared" si="28"/>
        <v>5215571.9800000004</v>
      </c>
      <c r="F146" s="89">
        <f t="shared" si="28"/>
        <v>6714057.4400000004</v>
      </c>
      <c r="G146" s="89">
        <f t="shared" si="28"/>
        <v>4638068.13</v>
      </c>
      <c r="H146" s="89">
        <f t="shared" si="28"/>
        <v>2102116.21</v>
      </c>
      <c r="I146" s="89">
        <f t="shared" si="28"/>
        <v>746219.62000000011</v>
      </c>
      <c r="J146" s="89">
        <f t="shared" si="28"/>
        <v>233602.93000000002</v>
      </c>
      <c r="K146" s="89">
        <f t="shared" si="26"/>
        <v>21861735.84</v>
      </c>
      <c r="L146" s="90">
        <f>SUM(L133:L145)</f>
        <v>4159952</v>
      </c>
      <c r="M146" s="91">
        <f t="shared" si="27"/>
        <v>5.2552855994492242</v>
      </c>
    </row>
    <row r="147" spans="1:13" hidden="1" x14ac:dyDescent="0.25">
      <c r="A147" s="108">
        <v>39</v>
      </c>
      <c r="B147" s="89">
        <v>1580.8</v>
      </c>
      <c r="C147" s="89">
        <v>19728.53</v>
      </c>
      <c r="D147" s="89">
        <v>93027.6</v>
      </c>
      <c r="E147" s="89">
        <v>249880.88</v>
      </c>
      <c r="F147" s="89">
        <v>566280.5</v>
      </c>
      <c r="G147" s="89">
        <v>427862.59</v>
      </c>
      <c r="H147" s="89">
        <v>240354.87</v>
      </c>
      <c r="I147" s="89">
        <v>105216.61</v>
      </c>
      <c r="J147" s="89">
        <v>39909.33</v>
      </c>
      <c r="K147" s="89">
        <f t="shared" si="26"/>
        <v>1743841.7100000002</v>
      </c>
      <c r="L147" s="90">
        <v>305151</v>
      </c>
      <c r="M147" s="91">
        <f t="shared" si="27"/>
        <v>5.7146845660017505</v>
      </c>
    </row>
    <row r="148" spans="1:13" hidden="1" x14ac:dyDescent="0.25">
      <c r="A148" s="108">
        <v>38</v>
      </c>
      <c r="B148" s="89">
        <v>1653.12</v>
      </c>
      <c r="C148" s="89">
        <v>16665.240000000002</v>
      </c>
      <c r="D148" s="89">
        <v>122137.16</v>
      </c>
      <c r="E148" s="89">
        <v>265717.68</v>
      </c>
      <c r="F148" s="89">
        <v>589189.30000000005</v>
      </c>
      <c r="G148" s="89">
        <v>420680.33</v>
      </c>
      <c r="H148" s="89">
        <v>232268.02</v>
      </c>
      <c r="I148" s="89">
        <v>96678.59</v>
      </c>
      <c r="J148" s="89">
        <v>41556.839999999997</v>
      </c>
      <c r="K148" s="89">
        <f t="shared" si="26"/>
        <v>1786546.2800000003</v>
      </c>
      <c r="L148" s="90">
        <v>315125</v>
      </c>
      <c r="M148" s="91">
        <f t="shared" si="27"/>
        <v>5.6693257596191993</v>
      </c>
    </row>
    <row r="149" spans="1:13" hidden="1" x14ac:dyDescent="0.25">
      <c r="A149" s="108">
        <v>37</v>
      </c>
      <c r="B149" s="89">
        <v>1552.56</v>
      </c>
      <c r="C149" s="89">
        <v>19562.46</v>
      </c>
      <c r="D149" s="89">
        <v>123577.17</v>
      </c>
      <c r="E149" s="89">
        <v>279773.09000000003</v>
      </c>
      <c r="F149" s="89">
        <v>551558.53</v>
      </c>
      <c r="G149" s="89">
        <v>336927.72</v>
      </c>
      <c r="H149" s="89">
        <v>151737.32999999999</v>
      </c>
      <c r="I149" s="89">
        <v>50268.18</v>
      </c>
      <c r="J149" s="89">
        <v>12539.94</v>
      </c>
      <c r="K149" s="89">
        <f t="shared" si="26"/>
        <v>1527496.98</v>
      </c>
      <c r="L149" s="90">
        <v>283673</v>
      </c>
      <c r="M149" s="91">
        <f t="shared" si="27"/>
        <v>5.3847104941252777</v>
      </c>
    </row>
    <row r="150" spans="1:13" hidden="1" x14ac:dyDescent="0.25">
      <c r="A150" s="108">
        <v>36</v>
      </c>
      <c r="B150" s="89">
        <v>787.8</v>
      </c>
      <c r="C150" s="89">
        <v>11354.47</v>
      </c>
      <c r="D150" s="89">
        <v>81328.789999999994</v>
      </c>
      <c r="E150" s="89">
        <v>293556.67</v>
      </c>
      <c r="F150" s="89">
        <v>523127.95</v>
      </c>
      <c r="G150" s="89">
        <v>294223.71000000002</v>
      </c>
      <c r="H150" s="89">
        <v>137464.57</v>
      </c>
      <c r="I150" s="89">
        <v>45590.14</v>
      </c>
      <c r="J150" s="89">
        <v>11881.8</v>
      </c>
      <c r="K150" s="89">
        <f t="shared" si="26"/>
        <v>1399315.9</v>
      </c>
      <c r="L150" s="90">
        <v>255313</v>
      </c>
      <c r="M150" s="91">
        <f t="shared" si="27"/>
        <v>5.4807859372613219</v>
      </c>
    </row>
    <row r="151" spans="1:13" hidden="1" x14ac:dyDescent="0.25">
      <c r="A151" s="108">
        <v>35</v>
      </c>
      <c r="B151" s="89">
        <v>1265.02</v>
      </c>
      <c r="C151" s="89">
        <v>17156.400000000001</v>
      </c>
      <c r="D151" s="89">
        <v>77186.490000000005</v>
      </c>
      <c r="E151" s="89">
        <v>257718.91</v>
      </c>
      <c r="F151" s="89">
        <v>484224.42</v>
      </c>
      <c r="G151" s="89">
        <v>300339.53999999998</v>
      </c>
      <c r="H151" s="89">
        <v>151293.92000000001</v>
      </c>
      <c r="I151" s="89">
        <v>56838.68</v>
      </c>
      <c r="J151" s="89">
        <v>17407.64</v>
      </c>
      <c r="K151" s="89">
        <f t="shared" si="26"/>
        <v>1363431.0199999998</v>
      </c>
      <c r="L151" s="90">
        <v>248504</v>
      </c>
      <c r="M151" s="91">
        <f t="shared" si="27"/>
        <v>5.4865556288832362</v>
      </c>
    </row>
    <row r="152" spans="1:13" hidden="1" x14ac:dyDescent="0.25">
      <c r="A152" s="108">
        <v>34</v>
      </c>
      <c r="B152" s="89">
        <v>891.57</v>
      </c>
      <c r="C152" s="89">
        <v>14043.18</v>
      </c>
      <c r="D152" s="89">
        <v>77700.92</v>
      </c>
      <c r="E152" s="89">
        <v>290556.62</v>
      </c>
      <c r="F152" s="89">
        <v>335266.14</v>
      </c>
      <c r="G152" s="89">
        <v>294358.32</v>
      </c>
      <c r="H152" s="89">
        <v>137916.87</v>
      </c>
      <c r="I152" s="89">
        <v>56601.279999999999</v>
      </c>
      <c r="J152" s="89">
        <v>38224.18</v>
      </c>
      <c r="K152" s="89">
        <f t="shared" si="26"/>
        <v>1245559.08</v>
      </c>
      <c r="L152" s="90">
        <v>226274</v>
      </c>
      <c r="M152" s="91">
        <f t="shared" si="27"/>
        <v>5.5046495841325118</v>
      </c>
    </row>
    <row r="153" spans="1:13" hidden="1" x14ac:dyDescent="0.25">
      <c r="A153" s="108">
        <v>33</v>
      </c>
      <c r="B153" s="89">
        <v>720.61</v>
      </c>
      <c r="C153" s="89">
        <v>16818.25</v>
      </c>
      <c r="D153" s="89">
        <v>86593.3</v>
      </c>
      <c r="E153" s="89">
        <v>291474.53000000003</v>
      </c>
      <c r="F153" s="89">
        <v>318512.49</v>
      </c>
      <c r="G153" s="89">
        <v>287162.08</v>
      </c>
      <c r="H153" s="89">
        <v>113042.4</v>
      </c>
      <c r="I153" s="89">
        <v>44465.95</v>
      </c>
      <c r="J153" s="89">
        <v>13979.67</v>
      </c>
      <c r="K153" s="89">
        <f t="shared" si="26"/>
        <v>1172769.2799999998</v>
      </c>
      <c r="L153" s="90">
        <v>221140</v>
      </c>
      <c r="M153" s="91">
        <f t="shared" si="27"/>
        <v>5.3032887763407786</v>
      </c>
    </row>
    <row r="154" spans="1:13" hidden="1" x14ac:dyDescent="0.25">
      <c r="A154" s="108">
        <v>32</v>
      </c>
      <c r="B154" s="89">
        <v>172.35</v>
      </c>
      <c r="C154" s="89">
        <v>2302.34</v>
      </c>
      <c r="D154" s="89">
        <v>18628.330000000002</v>
      </c>
      <c r="E154" s="89">
        <v>133267.65</v>
      </c>
      <c r="F154" s="89">
        <v>126820.21</v>
      </c>
      <c r="G154" s="89">
        <v>103386.22</v>
      </c>
      <c r="H154" s="89">
        <v>39407.06</v>
      </c>
      <c r="I154" s="89">
        <v>12371.88</v>
      </c>
      <c r="J154" s="89">
        <v>2989.4</v>
      </c>
      <c r="K154" s="89">
        <f t="shared" si="26"/>
        <v>439345.44</v>
      </c>
      <c r="L154" s="90">
        <v>82289</v>
      </c>
      <c r="M154" s="91">
        <f t="shared" si="27"/>
        <v>5.3390543085953164</v>
      </c>
    </row>
    <row r="155" spans="1:13" hidden="1" x14ac:dyDescent="0.25">
      <c r="A155" s="108">
        <v>31</v>
      </c>
      <c r="B155" s="89">
        <v>22.64</v>
      </c>
      <c r="C155" s="89">
        <v>773.17</v>
      </c>
      <c r="D155" s="89">
        <v>7762</v>
      </c>
      <c r="E155" s="89">
        <v>72412.850000000006</v>
      </c>
      <c r="F155" s="89">
        <v>65649.789999999994</v>
      </c>
      <c r="G155" s="89">
        <v>63495.57</v>
      </c>
      <c r="H155" s="89">
        <v>13780.42</v>
      </c>
      <c r="I155" s="89">
        <v>2685.9</v>
      </c>
      <c r="J155" s="89">
        <v>0</v>
      </c>
      <c r="K155" s="89">
        <f t="shared" si="26"/>
        <v>226582.34000000003</v>
      </c>
      <c r="L155" s="90">
        <v>43236</v>
      </c>
      <c r="M155" s="91">
        <f t="shared" si="27"/>
        <v>5.2405944120640209</v>
      </c>
    </row>
    <row r="156" spans="1:13" hidden="1" x14ac:dyDescent="0.25">
      <c r="A156" s="108">
        <v>30</v>
      </c>
      <c r="B156" s="89">
        <v>1608.92</v>
      </c>
      <c r="C156" s="89">
        <v>15563.96</v>
      </c>
      <c r="D156" s="89">
        <v>92442.65</v>
      </c>
      <c r="E156" s="89">
        <v>209670.83</v>
      </c>
      <c r="F156" s="89">
        <v>175184.81</v>
      </c>
      <c r="G156" s="89">
        <v>138575.13</v>
      </c>
      <c r="H156" s="89">
        <v>53565.05</v>
      </c>
      <c r="I156" s="89">
        <v>16011.01</v>
      </c>
      <c r="J156" s="89">
        <v>3030.66</v>
      </c>
      <c r="K156" s="89">
        <f t="shared" si="26"/>
        <v>705653.02000000014</v>
      </c>
      <c r="L156" s="90">
        <v>143982</v>
      </c>
      <c r="M156" s="91">
        <f t="shared" si="27"/>
        <v>4.9009808170465758</v>
      </c>
    </row>
    <row r="157" spans="1:13" hidden="1" x14ac:dyDescent="0.25">
      <c r="A157" s="108">
        <v>29</v>
      </c>
      <c r="B157" s="89">
        <v>1674.81</v>
      </c>
      <c r="C157" s="89">
        <v>20792.43</v>
      </c>
      <c r="D157" s="89">
        <v>116818.96</v>
      </c>
      <c r="E157" s="89">
        <v>332733.8</v>
      </c>
      <c r="F157" s="89">
        <v>451296.8</v>
      </c>
      <c r="G157" s="89">
        <v>359023.92</v>
      </c>
      <c r="H157" s="89">
        <v>165217.17000000001</v>
      </c>
      <c r="I157" s="89">
        <v>57921.34</v>
      </c>
      <c r="J157" s="89">
        <v>14932.66</v>
      </c>
      <c r="K157" s="89">
        <f t="shared" si="26"/>
        <v>1520411.89</v>
      </c>
      <c r="L157" s="90">
        <v>281265</v>
      </c>
      <c r="M157" s="91">
        <f t="shared" si="27"/>
        <v>5.4056206424546245</v>
      </c>
    </row>
    <row r="158" spans="1:13" hidden="1" x14ac:dyDescent="0.25">
      <c r="A158" s="108">
        <v>28</v>
      </c>
      <c r="B158" s="89">
        <v>936.81</v>
      </c>
      <c r="C158" s="89">
        <v>10432.66</v>
      </c>
      <c r="D158" s="89">
        <v>65817.259999999995</v>
      </c>
      <c r="E158" s="89">
        <v>212203.28</v>
      </c>
      <c r="F158" s="89">
        <v>338947.69</v>
      </c>
      <c r="G158" s="89">
        <v>355003.91</v>
      </c>
      <c r="H158" s="89">
        <v>238621.04</v>
      </c>
      <c r="I158" s="89">
        <v>145690.79999999999</v>
      </c>
      <c r="J158" s="89">
        <v>68007.39</v>
      </c>
      <c r="K158" s="89">
        <f t="shared" si="26"/>
        <v>1435660.8399999999</v>
      </c>
      <c r="L158" s="90">
        <v>238899</v>
      </c>
      <c r="M158" s="91">
        <f t="shared" si="27"/>
        <v>6.0094886960598402</v>
      </c>
    </row>
    <row r="159" spans="1:13" hidden="1" x14ac:dyDescent="0.25">
      <c r="A159" s="108">
        <v>27</v>
      </c>
      <c r="B159" s="89">
        <v>1024.1500000000001</v>
      </c>
      <c r="C159" s="89">
        <v>15246.14</v>
      </c>
      <c r="D159" s="89">
        <v>121571.44</v>
      </c>
      <c r="E159" s="89">
        <v>244426.66</v>
      </c>
      <c r="F159" s="89">
        <v>357851.72</v>
      </c>
      <c r="G159" s="89">
        <v>357761.99</v>
      </c>
      <c r="H159" s="89">
        <v>252407.95</v>
      </c>
      <c r="I159" s="89">
        <v>157282.01999999999</v>
      </c>
      <c r="J159" s="89">
        <v>68303.77</v>
      </c>
      <c r="K159" s="89">
        <f t="shared" si="26"/>
        <v>1575875.84</v>
      </c>
      <c r="L159" s="90">
        <v>270694</v>
      </c>
      <c r="M159" s="91">
        <f t="shared" si="27"/>
        <v>5.8216134823823209</v>
      </c>
    </row>
    <row r="160" spans="1:13" x14ac:dyDescent="0.25">
      <c r="A160" s="83" t="s">
        <v>44</v>
      </c>
      <c r="B160" s="89">
        <f t="shared" ref="B160:J160" si="29">SUM(B147:B159)</f>
        <v>13891.159999999998</v>
      </c>
      <c r="C160" s="89">
        <f t="shared" si="29"/>
        <v>180439.22999999998</v>
      </c>
      <c r="D160" s="89">
        <f t="shared" si="29"/>
        <v>1084592.07</v>
      </c>
      <c r="E160" s="89">
        <f t="shared" si="29"/>
        <v>3133393.4499999997</v>
      </c>
      <c r="F160" s="89">
        <f t="shared" si="29"/>
        <v>4883910.3499999996</v>
      </c>
      <c r="G160" s="89">
        <f t="shared" si="29"/>
        <v>3738801.0300000003</v>
      </c>
      <c r="H160" s="89">
        <f t="shared" si="29"/>
        <v>1927076.67</v>
      </c>
      <c r="I160" s="89">
        <f t="shared" si="29"/>
        <v>847622.38000000012</v>
      </c>
      <c r="J160" s="89">
        <f t="shared" si="29"/>
        <v>332763.28000000003</v>
      </c>
      <c r="K160" s="89">
        <f t="shared" si="26"/>
        <v>16142489.619999999</v>
      </c>
      <c r="L160" s="90">
        <f>SUM(L147:L159)</f>
        <v>2915545</v>
      </c>
      <c r="M160" s="91">
        <f t="shared" si="27"/>
        <v>5.5366971252373052</v>
      </c>
    </row>
    <row r="161" spans="1:13" hidden="1" x14ac:dyDescent="0.25">
      <c r="A161" s="108">
        <v>26</v>
      </c>
      <c r="B161" s="89">
        <v>685.32</v>
      </c>
      <c r="C161" s="89">
        <v>5949.23</v>
      </c>
      <c r="D161" s="89">
        <v>34319.550000000003</v>
      </c>
      <c r="E161" s="89">
        <v>179118.29</v>
      </c>
      <c r="F161" s="89">
        <v>301382.52</v>
      </c>
      <c r="G161" s="89">
        <v>384698.46</v>
      </c>
      <c r="H161" s="89">
        <v>303994.53000000003</v>
      </c>
      <c r="I161" s="89">
        <v>222846.54</v>
      </c>
      <c r="J161" s="89">
        <v>112479.74</v>
      </c>
      <c r="K161" s="89">
        <f t="shared" si="26"/>
        <v>1545474.1800000002</v>
      </c>
      <c r="L161" s="90">
        <v>240740</v>
      </c>
      <c r="M161" s="91">
        <f t="shared" si="27"/>
        <v>6.4196817313284047</v>
      </c>
    </row>
    <row r="162" spans="1:13" hidden="1" x14ac:dyDescent="0.25">
      <c r="A162" s="108">
        <v>25</v>
      </c>
      <c r="B162" s="89">
        <v>138.77000000000001</v>
      </c>
      <c r="C162" s="89">
        <v>6372.78</v>
      </c>
      <c r="D162" s="89">
        <v>41277.03</v>
      </c>
      <c r="E162" s="89">
        <v>170166.06</v>
      </c>
      <c r="F162" s="89">
        <v>276276.44</v>
      </c>
      <c r="G162" s="89">
        <v>264740.28000000003</v>
      </c>
      <c r="H162" s="89">
        <v>226278.39999999999</v>
      </c>
      <c r="I162" s="89">
        <v>146561.91</v>
      </c>
      <c r="J162" s="89">
        <v>84399.4</v>
      </c>
      <c r="K162" s="89">
        <f t="shared" si="26"/>
        <v>1216211.07</v>
      </c>
      <c r="L162" s="90">
        <v>196145</v>
      </c>
      <c r="M162" s="91">
        <f t="shared" si="27"/>
        <v>6.2005713630222541</v>
      </c>
    </row>
    <row r="163" spans="1:13" hidden="1" x14ac:dyDescent="0.25">
      <c r="A163" s="108">
        <v>24</v>
      </c>
      <c r="B163" s="89">
        <v>685.61</v>
      </c>
      <c r="C163" s="89">
        <v>6570.19</v>
      </c>
      <c r="D163" s="89">
        <v>44161.33</v>
      </c>
      <c r="E163" s="89">
        <v>192949.06</v>
      </c>
      <c r="F163" s="89">
        <v>283236.55</v>
      </c>
      <c r="G163" s="89">
        <v>283709.14</v>
      </c>
      <c r="H163" s="89">
        <v>218171.44</v>
      </c>
      <c r="I163" s="89">
        <v>145744.84</v>
      </c>
      <c r="J163" s="89">
        <v>94567.8</v>
      </c>
      <c r="K163" s="89">
        <f t="shared" si="26"/>
        <v>1269795.9600000002</v>
      </c>
      <c r="L163" s="90">
        <v>205873</v>
      </c>
      <c r="M163" s="91">
        <f t="shared" si="27"/>
        <v>6.1678605742375163</v>
      </c>
    </row>
    <row r="164" spans="1:13" hidden="1" x14ac:dyDescent="0.25">
      <c r="A164" s="108">
        <v>23</v>
      </c>
      <c r="B164" s="89">
        <v>467.77</v>
      </c>
      <c r="C164" s="89">
        <v>13689.46</v>
      </c>
      <c r="D164" s="89">
        <v>65002.03</v>
      </c>
      <c r="E164" s="89">
        <v>224245.14</v>
      </c>
      <c r="F164" s="89">
        <v>266178.77</v>
      </c>
      <c r="G164" s="89">
        <v>245433.55</v>
      </c>
      <c r="H164" s="89">
        <v>167908.06</v>
      </c>
      <c r="I164" s="89">
        <v>131523.35999999999</v>
      </c>
      <c r="J164" s="89">
        <v>80372.2</v>
      </c>
      <c r="K164" s="89">
        <f t="shared" si="26"/>
        <v>1194820.3400000001</v>
      </c>
      <c r="L164" s="90">
        <v>204204</v>
      </c>
      <c r="M164" s="91">
        <f t="shared" si="27"/>
        <v>5.8511113396407515</v>
      </c>
    </row>
    <row r="165" spans="1:13" hidden="1" x14ac:dyDescent="0.25">
      <c r="A165" s="108">
        <v>22</v>
      </c>
      <c r="B165" s="89">
        <v>305.13</v>
      </c>
      <c r="C165" s="89">
        <v>11717.59</v>
      </c>
      <c r="D165" s="89">
        <v>70207.63</v>
      </c>
      <c r="E165" s="89">
        <v>180777.1</v>
      </c>
      <c r="F165" s="89">
        <v>230129.3</v>
      </c>
      <c r="G165" s="89">
        <v>245265.29</v>
      </c>
      <c r="H165" s="89">
        <v>148488.29</v>
      </c>
      <c r="I165" s="89">
        <v>93351.92</v>
      </c>
      <c r="J165" s="89">
        <v>50142.9</v>
      </c>
      <c r="K165" s="89">
        <f t="shared" ref="K165:K188" si="30">SUM(B165:J165)</f>
        <v>1030385.1500000001</v>
      </c>
      <c r="L165" s="90">
        <v>179688</v>
      </c>
      <c r="M165" s="91">
        <f t="shared" si="27"/>
        <v>5.7343014002048003</v>
      </c>
    </row>
    <row r="166" spans="1:13" hidden="1" x14ac:dyDescent="0.25">
      <c r="A166" s="108">
        <v>21</v>
      </c>
      <c r="B166" s="89">
        <v>524.41</v>
      </c>
      <c r="C166" s="89">
        <v>14307.86</v>
      </c>
      <c r="D166" s="89">
        <v>65074.16</v>
      </c>
      <c r="E166" s="89">
        <v>239680.96</v>
      </c>
      <c r="F166" s="89">
        <v>309663.3</v>
      </c>
      <c r="G166" s="89">
        <v>341302.43</v>
      </c>
      <c r="H166" s="89">
        <v>216329.28</v>
      </c>
      <c r="I166" s="89">
        <v>120158.82</v>
      </c>
      <c r="J166" s="89">
        <v>46388.3</v>
      </c>
      <c r="K166" s="89">
        <f t="shared" si="30"/>
        <v>1353429.52</v>
      </c>
      <c r="L166" s="90">
        <v>233768</v>
      </c>
      <c r="M166" s="91">
        <f t="shared" si="27"/>
        <v>5.7896269805961467</v>
      </c>
    </row>
    <row r="167" spans="1:13" hidden="1" x14ac:dyDescent="0.25">
      <c r="A167" s="108">
        <v>20</v>
      </c>
      <c r="B167" s="89">
        <v>630.04</v>
      </c>
      <c r="C167" s="89">
        <v>9617.82</v>
      </c>
      <c r="D167" s="89">
        <v>52024.98</v>
      </c>
      <c r="E167" s="89">
        <v>194944.14</v>
      </c>
      <c r="F167" s="89">
        <v>238797.11</v>
      </c>
      <c r="G167" s="89">
        <v>283068.52</v>
      </c>
      <c r="H167" s="89">
        <v>200055.88</v>
      </c>
      <c r="I167" s="89">
        <v>129447.66</v>
      </c>
      <c r="J167" s="89">
        <v>57772</v>
      </c>
      <c r="K167" s="89">
        <f t="shared" si="30"/>
        <v>1166358.1499999999</v>
      </c>
      <c r="L167" s="90">
        <v>196197</v>
      </c>
      <c r="M167" s="91">
        <f t="shared" si="27"/>
        <v>5.944831725255737</v>
      </c>
    </row>
    <row r="168" spans="1:13" hidden="1" x14ac:dyDescent="0.25">
      <c r="A168" s="108">
        <v>19</v>
      </c>
      <c r="B168" s="89">
        <v>784.93</v>
      </c>
      <c r="C168" s="89">
        <v>23538.38</v>
      </c>
      <c r="D168" s="89">
        <v>127846.34</v>
      </c>
      <c r="E168" s="89">
        <v>284563.52</v>
      </c>
      <c r="F168" s="89">
        <v>327552.23</v>
      </c>
      <c r="G168" s="89">
        <v>318807.98</v>
      </c>
      <c r="H168" s="89">
        <v>211026.58</v>
      </c>
      <c r="I168" s="89">
        <v>149002.5</v>
      </c>
      <c r="J168" s="89">
        <v>55936.9</v>
      </c>
      <c r="K168" s="89">
        <f t="shared" si="30"/>
        <v>1499059.3599999999</v>
      </c>
      <c r="L168" s="90">
        <v>266931</v>
      </c>
      <c r="M168" s="91">
        <f t="shared" si="27"/>
        <v>5.6159058333426985</v>
      </c>
    </row>
    <row r="169" spans="1:13" hidden="1" x14ac:dyDescent="0.25">
      <c r="A169" s="108">
        <v>18</v>
      </c>
      <c r="B169" s="89">
        <v>1310.32</v>
      </c>
      <c r="C169" s="89">
        <v>17570.78</v>
      </c>
      <c r="D169" s="89">
        <v>96128.36</v>
      </c>
      <c r="E169" s="89">
        <v>243818.54</v>
      </c>
      <c r="F169" s="89">
        <v>276816.11</v>
      </c>
      <c r="G169" s="89">
        <v>245506.43</v>
      </c>
      <c r="H169" s="89">
        <v>143683.95000000001</v>
      </c>
      <c r="I169" s="89">
        <v>79043.42</v>
      </c>
      <c r="J169" s="89">
        <v>25884.9</v>
      </c>
      <c r="K169" s="89">
        <f t="shared" si="30"/>
        <v>1129762.8099999998</v>
      </c>
      <c r="L169" s="90">
        <v>206121</v>
      </c>
      <c r="M169" s="91">
        <f t="shared" si="27"/>
        <v>5.4810660243255169</v>
      </c>
    </row>
    <row r="170" spans="1:13" hidden="1" x14ac:dyDescent="0.25">
      <c r="A170" s="108">
        <v>17</v>
      </c>
      <c r="B170" s="89">
        <v>1003.63</v>
      </c>
      <c r="C170" s="89">
        <v>19931.41</v>
      </c>
      <c r="D170" s="89">
        <v>115824.78</v>
      </c>
      <c r="E170" s="89">
        <v>320589.51</v>
      </c>
      <c r="F170" s="89">
        <v>436666.11</v>
      </c>
      <c r="G170" s="89">
        <v>341117.3</v>
      </c>
      <c r="H170" s="89">
        <v>171186.39</v>
      </c>
      <c r="I170" s="89">
        <v>78715.66</v>
      </c>
      <c r="J170" s="89">
        <v>29009.3</v>
      </c>
      <c r="K170" s="89">
        <f t="shared" si="30"/>
        <v>1514044.0899999999</v>
      </c>
      <c r="L170" s="90">
        <v>278227</v>
      </c>
      <c r="M170" s="91">
        <f t="shared" si="27"/>
        <v>5.4417583124570941</v>
      </c>
    </row>
    <row r="171" spans="1:13" hidden="1" x14ac:dyDescent="0.25">
      <c r="A171" s="108">
        <v>16</v>
      </c>
      <c r="B171" s="89">
        <v>1182.74</v>
      </c>
      <c r="C171" s="89">
        <v>23897.41</v>
      </c>
      <c r="D171" s="89">
        <v>108372.5</v>
      </c>
      <c r="E171" s="89">
        <v>299450.78999999998</v>
      </c>
      <c r="F171" s="89">
        <v>389178.78</v>
      </c>
      <c r="G171" s="89">
        <v>304997.03000000003</v>
      </c>
      <c r="H171" s="89">
        <v>154896.10999999999</v>
      </c>
      <c r="I171" s="89">
        <v>66917.06</v>
      </c>
      <c r="J171" s="89">
        <v>21725.7</v>
      </c>
      <c r="K171" s="89">
        <f t="shared" si="30"/>
        <v>1370618.1199999999</v>
      </c>
      <c r="L171" s="90">
        <v>255686</v>
      </c>
      <c r="M171" s="91">
        <f t="shared" si="27"/>
        <v>5.360552083414813</v>
      </c>
    </row>
    <row r="172" spans="1:13" hidden="1" x14ac:dyDescent="0.25">
      <c r="A172" s="108">
        <v>15</v>
      </c>
      <c r="B172" s="89">
        <v>1902.24</v>
      </c>
      <c r="C172" s="89">
        <v>18783.96</v>
      </c>
      <c r="D172" s="89">
        <v>92418.58</v>
      </c>
      <c r="E172" s="89">
        <v>242866.6</v>
      </c>
      <c r="F172" s="89">
        <v>323132.86</v>
      </c>
      <c r="G172" s="89">
        <v>257676.56</v>
      </c>
      <c r="H172" s="89">
        <v>130846.98</v>
      </c>
      <c r="I172" s="89">
        <v>54305</v>
      </c>
      <c r="J172" s="89">
        <v>18562.7</v>
      </c>
      <c r="K172" s="89">
        <f t="shared" si="30"/>
        <v>1140495.48</v>
      </c>
      <c r="L172" s="90">
        <v>211695</v>
      </c>
      <c r="M172" s="91">
        <f t="shared" si="27"/>
        <v>5.3874464677956491</v>
      </c>
    </row>
    <row r="173" spans="1:13" hidden="1" x14ac:dyDescent="0.25">
      <c r="A173" s="108">
        <v>14</v>
      </c>
      <c r="B173" s="89">
        <v>870.8</v>
      </c>
      <c r="C173" s="89">
        <v>8944.01</v>
      </c>
      <c r="D173" s="89">
        <v>45086.29</v>
      </c>
      <c r="E173" s="89">
        <v>176166.99</v>
      </c>
      <c r="F173" s="89">
        <v>266146</v>
      </c>
      <c r="G173" s="89">
        <v>201797.96</v>
      </c>
      <c r="H173" s="89">
        <v>95602.74</v>
      </c>
      <c r="I173" s="89">
        <v>38097.1</v>
      </c>
      <c r="J173" s="89">
        <v>5651.1</v>
      </c>
      <c r="K173" s="89">
        <f t="shared" si="30"/>
        <v>838362.98999999987</v>
      </c>
      <c r="L173" s="90">
        <v>153850</v>
      </c>
      <c r="M173" s="91">
        <f t="shared" si="27"/>
        <v>5.4492232044198889</v>
      </c>
    </row>
    <row r="174" spans="1:13" x14ac:dyDescent="0.25">
      <c r="A174" s="83" t="s">
        <v>45</v>
      </c>
      <c r="B174" s="89">
        <f t="shared" ref="B174:J174" si="31">SUM(B161:B173)</f>
        <v>10491.71</v>
      </c>
      <c r="C174" s="89">
        <f t="shared" si="31"/>
        <v>180890.88</v>
      </c>
      <c r="D174" s="89">
        <f t="shared" si="31"/>
        <v>957743.55999999994</v>
      </c>
      <c r="E174" s="89">
        <f t="shared" si="31"/>
        <v>2949336.7</v>
      </c>
      <c r="F174" s="89">
        <f t="shared" si="31"/>
        <v>3925156.0799999996</v>
      </c>
      <c r="G174" s="89">
        <f t="shared" si="31"/>
        <v>3718120.93</v>
      </c>
      <c r="H174" s="89">
        <f t="shared" si="31"/>
        <v>2388468.6300000004</v>
      </c>
      <c r="I174" s="89">
        <f t="shared" si="31"/>
        <v>1455715.7900000003</v>
      </c>
      <c r="J174" s="89">
        <f t="shared" si="31"/>
        <v>682892.94000000006</v>
      </c>
      <c r="K174" s="89">
        <f t="shared" si="30"/>
        <v>16268817.220000001</v>
      </c>
      <c r="L174" s="90">
        <f>SUM(L161:L173)</f>
        <v>2829125</v>
      </c>
      <c r="M174" s="91">
        <f t="shared" si="27"/>
        <v>5.7504766385366501</v>
      </c>
    </row>
    <row r="175" spans="1:13" hidden="1" x14ac:dyDescent="0.25">
      <c r="A175" s="108">
        <v>13</v>
      </c>
      <c r="B175" s="89">
        <v>480.89</v>
      </c>
      <c r="C175" s="89">
        <v>15631.29</v>
      </c>
      <c r="D175" s="89">
        <v>94647.39</v>
      </c>
      <c r="E175" s="89">
        <v>300324.86</v>
      </c>
      <c r="F175" s="89">
        <v>378296.35</v>
      </c>
      <c r="G175" s="89">
        <v>298969.33</v>
      </c>
      <c r="H175" s="89">
        <v>123522.98</v>
      </c>
      <c r="I175" s="89">
        <v>44618.83</v>
      </c>
      <c r="J175" s="89">
        <v>6702.1</v>
      </c>
      <c r="K175" s="89">
        <f t="shared" si="30"/>
        <v>1263194.0200000003</v>
      </c>
      <c r="L175" s="90">
        <v>236432</v>
      </c>
      <c r="M175" s="91">
        <f t="shared" si="27"/>
        <v>5.3427371083440489</v>
      </c>
    </row>
    <row r="176" spans="1:13" hidden="1" x14ac:dyDescent="0.25">
      <c r="A176" s="108">
        <v>12</v>
      </c>
      <c r="B176" s="89">
        <v>460.8</v>
      </c>
      <c r="C176" s="89">
        <v>21420.73</v>
      </c>
      <c r="D176" s="89">
        <v>129416.55</v>
      </c>
      <c r="E176" s="89">
        <v>333900.99</v>
      </c>
      <c r="F176" s="89">
        <v>369724.27</v>
      </c>
      <c r="G176" s="89">
        <v>213851.33</v>
      </c>
      <c r="H176" s="89">
        <v>88427.7</v>
      </c>
      <c r="I176" s="89">
        <v>35712.65</v>
      </c>
      <c r="J176" s="89">
        <v>9519.2999999999993</v>
      </c>
      <c r="K176" s="89">
        <f t="shared" si="30"/>
        <v>1202434.32</v>
      </c>
      <c r="L176" s="90">
        <v>236782</v>
      </c>
      <c r="M176" s="91">
        <f t="shared" si="27"/>
        <v>5.0782336495172782</v>
      </c>
    </row>
    <row r="177" spans="1:13" hidden="1" x14ac:dyDescent="0.25">
      <c r="A177" s="108">
        <v>11</v>
      </c>
      <c r="B177" s="89">
        <v>181.6</v>
      </c>
      <c r="C177" s="89">
        <v>15607</v>
      </c>
      <c r="D177" s="89">
        <v>109870.31</v>
      </c>
      <c r="E177" s="89">
        <v>327261.62</v>
      </c>
      <c r="F177" s="89">
        <v>345354.46</v>
      </c>
      <c r="G177" s="89">
        <v>189258.83</v>
      </c>
      <c r="H177" s="89">
        <v>52939</v>
      </c>
      <c r="I177" s="89">
        <v>10392.1</v>
      </c>
      <c r="J177" s="89">
        <v>1194.2</v>
      </c>
      <c r="K177" s="89">
        <f t="shared" si="30"/>
        <v>1052059.1199999999</v>
      </c>
      <c r="L177" s="90">
        <v>210159</v>
      </c>
      <c r="M177" s="91">
        <f t="shared" si="27"/>
        <v>5.0060150647842816</v>
      </c>
    </row>
    <row r="178" spans="1:13" hidden="1" x14ac:dyDescent="0.25">
      <c r="A178" s="108">
        <v>10</v>
      </c>
      <c r="B178" s="89">
        <v>1050.5999999999999</v>
      </c>
      <c r="C178" s="89">
        <v>28858.6</v>
      </c>
      <c r="D178" s="89">
        <v>176173.48</v>
      </c>
      <c r="E178" s="89">
        <v>369693.37</v>
      </c>
      <c r="F178" s="89">
        <v>391837.06</v>
      </c>
      <c r="G178" s="89">
        <v>196860.47</v>
      </c>
      <c r="H178" s="89">
        <v>50908.4</v>
      </c>
      <c r="I178" s="89">
        <v>9175.1</v>
      </c>
      <c r="J178" s="89">
        <v>1330.4</v>
      </c>
      <c r="K178" s="89">
        <f t="shared" si="30"/>
        <v>1225887.48</v>
      </c>
      <c r="L178" s="90">
        <v>252125</v>
      </c>
      <c r="M178" s="91">
        <f t="shared" si="27"/>
        <v>4.8622210411502227</v>
      </c>
    </row>
    <row r="179" spans="1:13" hidden="1" x14ac:dyDescent="0.25">
      <c r="A179" s="108">
        <v>9</v>
      </c>
      <c r="B179" s="89">
        <v>380.4</v>
      </c>
      <c r="C179" s="89">
        <v>21350.400000000001</v>
      </c>
      <c r="D179" s="89">
        <v>154820.42000000001</v>
      </c>
      <c r="E179" s="89">
        <v>379157.98</v>
      </c>
      <c r="F179" s="89">
        <v>390432.64</v>
      </c>
      <c r="G179" s="89">
        <v>178450.56</v>
      </c>
      <c r="H179" s="89">
        <v>32649.599999999999</v>
      </c>
      <c r="I179" s="89">
        <v>3154.3</v>
      </c>
      <c r="J179" s="89">
        <v>179.5</v>
      </c>
      <c r="K179" s="89">
        <f t="shared" si="30"/>
        <v>1160575.8</v>
      </c>
      <c r="L179" s="90">
        <v>238715</v>
      </c>
      <c r="M179" s="91">
        <f t="shared" si="27"/>
        <v>4.8617631904153491</v>
      </c>
    </row>
    <row r="180" spans="1:13" hidden="1" x14ac:dyDescent="0.25">
      <c r="A180" s="108">
        <v>8</v>
      </c>
      <c r="B180" s="89">
        <v>368.7</v>
      </c>
      <c r="C180" s="89">
        <v>14307.7</v>
      </c>
      <c r="D180" s="89">
        <v>100694.39999999999</v>
      </c>
      <c r="E180" s="89">
        <v>314463.68</v>
      </c>
      <c r="F180" s="89">
        <v>318450.18</v>
      </c>
      <c r="G180" s="89">
        <v>126410.17</v>
      </c>
      <c r="H180" s="89">
        <v>18166</v>
      </c>
      <c r="I180" s="89">
        <v>1094.2</v>
      </c>
      <c r="J180" s="89">
        <v>18.899999999999999</v>
      </c>
      <c r="K180" s="89">
        <f t="shared" si="30"/>
        <v>893973.92999999993</v>
      </c>
      <c r="L180" s="90">
        <v>183551</v>
      </c>
      <c r="M180" s="91">
        <f t="shared" si="27"/>
        <v>4.8704388970912715</v>
      </c>
    </row>
    <row r="181" spans="1:13" hidden="1" x14ac:dyDescent="0.25">
      <c r="A181" s="108">
        <v>7</v>
      </c>
      <c r="B181" s="89">
        <v>247.3</v>
      </c>
      <c r="C181" s="89">
        <v>11277</v>
      </c>
      <c r="D181" s="89">
        <v>87329.16</v>
      </c>
      <c r="E181" s="89">
        <v>307056.21999999997</v>
      </c>
      <c r="F181" s="89">
        <v>332993.36</v>
      </c>
      <c r="G181" s="89">
        <v>131595.24</v>
      </c>
      <c r="H181" s="89">
        <v>20888.900000000001</v>
      </c>
      <c r="I181" s="89">
        <v>2405.1</v>
      </c>
      <c r="J181" s="89">
        <v>254</v>
      </c>
      <c r="K181" s="89">
        <f t="shared" si="30"/>
        <v>894046.28</v>
      </c>
      <c r="L181" s="90">
        <v>180721</v>
      </c>
      <c r="M181" s="91">
        <f t="shared" si="27"/>
        <v>4.9471078623956268</v>
      </c>
    </row>
    <row r="182" spans="1:13" hidden="1" x14ac:dyDescent="0.25">
      <c r="A182" s="108">
        <v>6</v>
      </c>
      <c r="B182" s="89">
        <v>1995</v>
      </c>
      <c r="C182" s="89">
        <v>39718.6</v>
      </c>
      <c r="D182" s="89">
        <v>124660.89</v>
      </c>
      <c r="E182" s="89">
        <v>295287.77</v>
      </c>
      <c r="F182" s="89">
        <v>325475.96000000002</v>
      </c>
      <c r="G182" s="89">
        <v>159230.18</v>
      </c>
      <c r="H182" s="89">
        <v>35402.800000000003</v>
      </c>
      <c r="I182" s="89">
        <v>5009.5</v>
      </c>
      <c r="J182" s="89">
        <v>903.9</v>
      </c>
      <c r="K182" s="89">
        <f t="shared" si="30"/>
        <v>987684.6</v>
      </c>
      <c r="L182" s="90">
        <v>205685</v>
      </c>
      <c r="M182" s="91">
        <f t="shared" si="27"/>
        <v>4.8019281911661036</v>
      </c>
    </row>
    <row r="183" spans="1:13" hidden="1" x14ac:dyDescent="0.25">
      <c r="A183" s="108">
        <v>5</v>
      </c>
      <c r="B183" s="89">
        <v>835.1</v>
      </c>
      <c r="C183" s="89">
        <v>10880</v>
      </c>
      <c r="D183" s="89">
        <v>76753.86</v>
      </c>
      <c r="E183" s="89">
        <v>243511.48</v>
      </c>
      <c r="F183" s="89">
        <v>313536.71000000002</v>
      </c>
      <c r="G183" s="89">
        <v>169537.47</v>
      </c>
      <c r="H183" s="89">
        <v>39646.300000000003</v>
      </c>
      <c r="I183" s="89">
        <v>6737.9</v>
      </c>
      <c r="J183" s="89">
        <v>1117.4000000000001</v>
      </c>
      <c r="K183" s="89">
        <f t="shared" si="30"/>
        <v>862556.22000000009</v>
      </c>
      <c r="L183" s="90">
        <v>169452</v>
      </c>
      <c r="M183" s="91">
        <f t="shared" si="27"/>
        <v>5.0902687486721909</v>
      </c>
    </row>
    <row r="184" spans="1:13" hidden="1" x14ac:dyDescent="0.25">
      <c r="A184" s="108">
        <v>4</v>
      </c>
      <c r="B184" s="89">
        <v>699.9</v>
      </c>
      <c r="C184" s="89">
        <v>13084.4</v>
      </c>
      <c r="D184" s="89">
        <v>79291.14</v>
      </c>
      <c r="E184" s="89">
        <v>261432.63</v>
      </c>
      <c r="F184" s="89">
        <v>347191.43</v>
      </c>
      <c r="G184" s="89">
        <v>181429.34</v>
      </c>
      <c r="H184" s="89">
        <v>42782.6</v>
      </c>
      <c r="I184" s="89">
        <v>7982.9</v>
      </c>
      <c r="J184" s="89">
        <v>1834.6</v>
      </c>
      <c r="K184" s="89">
        <f t="shared" si="30"/>
        <v>935728.94</v>
      </c>
      <c r="L184" s="90">
        <v>183821</v>
      </c>
      <c r="M184" s="91">
        <f t="shared" si="27"/>
        <v>5.0904354779921768</v>
      </c>
    </row>
    <row r="185" spans="1:13" hidden="1" x14ac:dyDescent="0.25">
      <c r="A185" s="108">
        <v>3</v>
      </c>
      <c r="B185" s="89">
        <v>551.70000000000005</v>
      </c>
      <c r="C185" s="89">
        <v>9563.7999999999993</v>
      </c>
      <c r="D185" s="89">
        <v>60643.42</v>
      </c>
      <c r="E185" s="89">
        <v>190652.67</v>
      </c>
      <c r="F185" s="89">
        <v>230851.97</v>
      </c>
      <c r="G185" s="89">
        <v>108453.44</v>
      </c>
      <c r="H185" s="89">
        <v>23663.4</v>
      </c>
      <c r="I185" s="89">
        <v>4558.5</v>
      </c>
      <c r="J185" s="89">
        <v>740.1</v>
      </c>
      <c r="K185" s="89">
        <f t="shared" si="30"/>
        <v>629679</v>
      </c>
      <c r="L185" s="90">
        <v>126058</v>
      </c>
      <c r="M185" s="91">
        <f t="shared" si="27"/>
        <v>4.9951530247981086</v>
      </c>
    </row>
    <row r="186" spans="1:13" hidden="1" x14ac:dyDescent="0.25">
      <c r="A186" s="108">
        <v>2</v>
      </c>
      <c r="B186" s="89">
        <v>839.2</v>
      </c>
      <c r="C186" s="89">
        <v>16413.099999999999</v>
      </c>
      <c r="D186" s="89">
        <v>101140.9</v>
      </c>
      <c r="E186" s="89">
        <v>239571.77</v>
      </c>
      <c r="F186" s="89">
        <v>219240.44</v>
      </c>
      <c r="G186" s="89">
        <v>100380.39</v>
      </c>
      <c r="H186" s="89">
        <v>25650.199999999997</v>
      </c>
      <c r="I186" s="89">
        <v>4782.5</v>
      </c>
      <c r="J186" s="89">
        <v>639.4</v>
      </c>
      <c r="K186" s="89">
        <f>SUM(B186:J186)</f>
        <v>708657.89999999991</v>
      </c>
      <c r="L186" s="90">
        <v>148194</v>
      </c>
      <c r="M186" s="91">
        <f t="shared" si="27"/>
        <v>4.7819608081298828</v>
      </c>
    </row>
    <row r="187" spans="1:13" hidden="1" x14ac:dyDescent="0.25">
      <c r="A187" s="108">
        <v>1</v>
      </c>
      <c r="B187" s="95">
        <v>0</v>
      </c>
      <c r="C187" s="95">
        <v>0</v>
      </c>
      <c r="D187" s="95">
        <v>0</v>
      </c>
      <c r="E187" s="95">
        <v>0</v>
      </c>
      <c r="F187" s="95">
        <v>0</v>
      </c>
      <c r="G187" s="95">
        <v>0</v>
      </c>
      <c r="H187" s="95">
        <v>0</v>
      </c>
      <c r="I187" s="95">
        <v>0</v>
      </c>
      <c r="J187" s="95">
        <v>0</v>
      </c>
      <c r="K187" s="95">
        <f>SUM(B187:J187)</f>
        <v>0</v>
      </c>
      <c r="L187" s="95">
        <v>0</v>
      </c>
      <c r="M187" s="105">
        <f t="shared" si="27"/>
        <v>0</v>
      </c>
    </row>
    <row r="188" spans="1:13" x14ac:dyDescent="0.25">
      <c r="A188" s="83" t="s">
        <v>42</v>
      </c>
      <c r="B188" s="89">
        <f t="shared" ref="B188:J188" si="32">SUM(B175:B187)</f>
        <v>8091.19</v>
      </c>
      <c r="C188" s="89">
        <f t="shared" si="32"/>
        <v>218112.61999999997</v>
      </c>
      <c r="D188" s="89">
        <f t="shared" si="32"/>
        <v>1295441.9199999999</v>
      </c>
      <c r="E188" s="89">
        <f t="shared" si="32"/>
        <v>3562315.0399999996</v>
      </c>
      <c r="F188" s="89">
        <f t="shared" si="32"/>
        <v>3963384.8300000005</v>
      </c>
      <c r="G188" s="89">
        <f t="shared" si="32"/>
        <v>2054426.7499999998</v>
      </c>
      <c r="H188" s="89">
        <f t="shared" si="32"/>
        <v>554647.87999999989</v>
      </c>
      <c r="I188" s="89">
        <f t="shared" si="32"/>
        <v>135623.58000000002</v>
      </c>
      <c r="J188" s="89">
        <f t="shared" si="32"/>
        <v>24433.800000000003</v>
      </c>
      <c r="K188" s="89">
        <f t="shared" si="30"/>
        <v>11816477.610000001</v>
      </c>
      <c r="L188" s="90">
        <f>SUM(L175:L187)</f>
        <v>2371695</v>
      </c>
      <c r="M188" s="91">
        <f>IFERROR((K188/L188),0)</f>
        <v>4.9822922466843336</v>
      </c>
    </row>
    <row r="189" spans="1:13" ht="15.75" thickBot="1" x14ac:dyDescent="0.3">
      <c r="A189" s="101" t="s">
        <v>46</v>
      </c>
      <c r="B189" s="102">
        <v>44350.159999999996</v>
      </c>
      <c r="C189" s="102">
        <v>928899.65</v>
      </c>
      <c r="D189" s="102">
        <v>5188544.0599999996</v>
      </c>
      <c r="E189" s="102">
        <v>14860617.17</v>
      </c>
      <c r="F189" s="102">
        <v>19486508.699999999</v>
      </c>
      <c r="G189" s="102">
        <v>14149416.84</v>
      </c>
      <c r="H189" s="102">
        <v>6972309.3899999997</v>
      </c>
      <c r="I189" s="102">
        <v>3185181.3700000006</v>
      </c>
      <c r="J189" s="102">
        <v>1273692.9500000002</v>
      </c>
      <c r="K189" s="102">
        <v>66089520.289999999</v>
      </c>
      <c r="L189" s="106">
        <v>12276317</v>
      </c>
      <c r="M189" s="103">
        <v>5.3834973705876115</v>
      </c>
    </row>
    <row r="190" spans="1:13" ht="15.75" thickBot="1" x14ac:dyDescent="0.3">
      <c r="A190" s="109"/>
      <c r="B190" s="110"/>
      <c r="C190" s="110"/>
      <c r="D190" s="110"/>
      <c r="E190" s="110"/>
      <c r="F190" s="110"/>
      <c r="G190" s="110"/>
      <c r="H190" s="110"/>
      <c r="I190" s="110"/>
      <c r="J190" s="110"/>
      <c r="K190" s="111"/>
      <c r="L190" s="110"/>
      <c r="M190" s="112"/>
    </row>
    <row r="191" spans="1:13" ht="15.75" thickBot="1" x14ac:dyDescent="0.3">
      <c r="A191" s="215" t="s">
        <v>28</v>
      </c>
      <c r="B191" s="216"/>
      <c r="C191" s="216"/>
      <c r="D191" s="216"/>
      <c r="E191" s="216"/>
      <c r="F191" s="216"/>
      <c r="G191" s="216"/>
      <c r="H191" s="216"/>
      <c r="I191" s="216"/>
      <c r="J191" s="216"/>
      <c r="K191" s="216"/>
      <c r="L191" s="216"/>
      <c r="M191" s="217"/>
    </row>
    <row r="192" spans="1:13" ht="15.75" thickBot="1" x14ac:dyDescent="0.3">
      <c r="A192" s="113" t="s">
        <v>14</v>
      </c>
      <c r="B192" s="114" t="s">
        <v>29</v>
      </c>
      <c r="C192" s="115" t="s">
        <v>30</v>
      </c>
      <c r="D192" s="115" t="s">
        <v>31</v>
      </c>
      <c r="E192" s="115" t="s">
        <v>32</v>
      </c>
      <c r="F192" s="115" t="s">
        <v>33</v>
      </c>
      <c r="G192" s="115" t="s">
        <v>34</v>
      </c>
      <c r="H192" s="115" t="s">
        <v>35</v>
      </c>
      <c r="I192" s="115" t="s">
        <v>36</v>
      </c>
      <c r="J192" s="115" t="s">
        <v>37</v>
      </c>
      <c r="K192" s="116" t="s">
        <v>38</v>
      </c>
      <c r="L192" s="115" t="s">
        <v>25</v>
      </c>
      <c r="M192" s="117" t="s">
        <v>39</v>
      </c>
    </row>
    <row r="193" spans="1:15" x14ac:dyDescent="0.25">
      <c r="A193" s="118" t="s">
        <v>11</v>
      </c>
      <c r="B193" s="119">
        <f>'2014'!B18</f>
        <v>19028.829999999998</v>
      </c>
      <c r="C193" s="119">
        <f>'2014'!C18</f>
        <v>320498.11</v>
      </c>
      <c r="D193" s="119">
        <f>'2014'!D18</f>
        <v>1678055.3800000001</v>
      </c>
      <c r="E193" s="119">
        <f>'2014'!E18</f>
        <v>4483407.78</v>
      </c>
      <c r="F193" s="119">
        <f>'2014'!F18</f>
        <v>6510668.2800000003</v>
      </c>
      <c r="G193" s="119">
        <f>'2014'!G18</f>
        <v>5068323.6099999994</v>
      </c>
      <c r="H193" s="119">
        <f>'2014'!H18</f>
        <v>2478605.67</v>
      </c>
      <c r="I193" s="119">
        <f>'2014'!I18</f>
        <v>1144079.98</v>
      </c>
      <c r="J193" s="119">
        <f>'2014'!J18</f>
        <v>386989.05999999994</v>
      </c>
      <c r="K193" s="119">
        <f>'2014'!K18</f>
        <v>22089656.700000003</v>
      </c>
      <c r="L193" s="120">
        <f>'2014'!L18</f>
        <v>4079519</v>
      </c>
      <c r="M193" s="121">
        <f>'2014'!M18</f>
        <v>5.4147699030204306</v>
      </c>
    </row>
    <row r="194" spans="1:15" x14ac:dyDescent="0.25">
      <c r="A194" s="83" t="s">
        <v>17</v>
      </c>
      <c r="B194" s="89">
        <f>'2014'!B32</f>
        <v>13326.979999999998</v>
      </c>
      <c r="C194" s="89">
        <f>'2014'!C32</f>
        <v>172903.47</v>
      </c>
      <c r="D194" s="89">
        <f>'2014'!D32</f>
        <v>1231343.58</v>
      </c>
      <c r="E194" s="89">
        <f>'2014'!E32</f>
        <v>3958174.3000000003</v>
      </c>
      <c r="F194" s="89">
        <f>'2014'!F32</f>
        <v>5819199.4899999993</v>
      </c>
      <c r="G194" s="89">
        <f>'2014'!G32</f>
        <v>4106862.42</v>
      </c>
      <c r="H194" s="89">
        <f>'2014'!H32</f>
        <v>1422495.49</v>
      </c>
      <c r="I194" s="89">
        <f>'2014'!I32</f>
        <v>405832.29</v>
      </c>
      <c r="J194" s="89">
        <f>'2014'!J32</f>
        <v>53169.7</v>
      </c>
      <c r="K194" s="89">
        <f>'2014'!K32</f>
        <v>17183307.719999999</v>
      </c>
      <c r="L194" s="90">
        <f>'2014'!L32</f>
        <v>3246385</v>
      </c>
      <c r="M194" s="122">
        <f>'2014'!M32</f>
        <v>5.2930591165249963</v>
      </c>
      <c r="O194" s="123"/>
    </row>
    <row r="195" spans="1:15" x14ac:dyDescent="0.25">
      <c r="A195" s="83" t="s">
        <v>10</v>
      </c>
      <c r="B195" s="89">
        <f>'2014'!B46</f>
        <v>17556.129999999997</v>
      </c>
      <c r="C195" s="89">
        <f>'2014'!C46</f>
        <v>327334.64999999997</v>
      </c>
      <c r="D195" s="89">
        <f>'2014'!D46</f>
        <v>2026835.1199999999</v>
      </c>
      <c r="E195" s="89">
        <f>'2014'!E46</f>
        <v>4689820.63</v>
      </c>
      <c r="F195" s="89">
        <f>'2014'!F46</f>
        <v>4678752.09</v>
      </c>
      <c r="G195" s="89">
        <f>'2014'!G46</f>
        <v>3255485.4099999997</v>
      </c>
      <c r="H195" s="89">
        <f>'2014'!H46</f>
        <v>1407884.1099999999</v>
      </c>
      <c r="I195" s="89">
        <f>'2014'!I46</f>
        <v>455463.95999999996</v>
      </c>
      <c r="J195" s="89">
        <f>'2014'!J46</f>
        <v>106148.33</v>
      </c>
      <c r="K195" s="89">
        <f>'2014'!K46</f>
        <v>16965280.429999996</v>
      </c>
      <c r="L195" s="90">
        <f>'2014'!L46</f>
        <v>3421059</v>
      </c>
      <c r="M195" s="122">
        <f>'2014'!M46</f>
        <v>4.9590727403415134</v>
      </c>
    </row>
    <row r="196" spans="1:15" ht="15.75" thickBot="1" x14ac:dyDescent="0.3">
      <c r="A196" s="101" t="s">
        <v>9</v>
      </c>
      <c r="B196" s="124">
        <f>'2014'!B60</f>
        <v>10252.310000000003</v>
      </c>
      <c r="C196" s="124">
        <f>'2014'!C60</f>
        <v>155682.96000000002</v>
      </c>
      <c r="D196" s="124">
        <f>'2014'!D60</f>
        <v>1084900.0999999999</v>
      </c>
      <c r="E196" s="124">
        <f>'2014'!E60</f>
        <v>3244363.81</v>
      </c>
      <c r="F196" s="124">
        <f>'2014'!F60</f>
        <v>4349667.0999999996</v>
      </c>
      <c r="G196" s="124">
        <f>'2014'!G60</f>
        <v>3411238.54</v>
      </c>
      <c r="H196" s="124">
        <f>'2014'!H60</f>
        <v>1598761.47</v>
      </c>
      <c r="I196" s="124">
        <f>'2014'!I60</f>
        <v>678986.40999999992</v>
      </c>
      <c r="J196" s="124">
        <f>'2014'!J60</f>
        <v>121327.72999999998</v>
      </c>
      <c r="K196" s="124">
        <f>'2014'!K60</f>
        <v>14655180.430000002</v>
      </c>
      <c r="L196" s="125">
        <f>'2014'!L60</f>
        <v>2709979</v>
      </c>
      <c r="M196" s="126">
        <f>'2014'!M60</f>
        <v>5.4078575627338816</v>
      </c>
    </row>
    <row r="197" spans="1:15" x14ac:dyDescent="0.25">
      <c r="A197" s="127" t="s">
        <v>47</v>
      </c>
      <c r="B197" s="84">
        <f>SUM(B193:B196)</f>
        <v>60164.25</v>
      </c>
      <c r="C197" s="84">
        <f t="shared" ref="C197:L197" si="33">SUM(C193:C196)</f>
        <v>976419.19</v>
      </c>
      <c r="D197" s="84">
        <f t="shared" si="33"/>
        <v>6021134.1799999997</v>
      </c>
      <c r="E197" s="84">
        <f t="shared" si="33"/>
        <v>16375766.520000001</v>
      </c>
      <c r="F197" s="84">
        <f t="shared" si="33"/>
        <v>21358286.960000001</v>
      </c>
      <c r="G197" s="84">
        <f t="shared" si="33"/>
        <v>15841909.98</v>
      </c>
      <c r="H197" s="84">
        <f t="shared" si="33"/>
        <v>6907746.7399999993</v>
      </c>
      <c r="I197" s="84">
        <f t="shared" si="33"/>
        <v>2684362.6399999997</v>
      </c>
      <c r="J197" s="84">
        <f t="shared" si="33"/>
        <v>667634.81999999995</v>
      </c>
      <c r="K197" s="84">
        <f t="shared" si="33"/>
        <v>70893425.280000001</v>
      </c>
      <c r="L197" s="84">
        <f t="shared" si="33"/>
        <v>13456942</v>
      </c>
      <c r="M197" s="84">
        <f>K197/L197</f>
        <v>5.2681675584244925</v>
      </c>
    </row>
    <row r="198" spans="1:15" ht="15.75" thickBot="1" x14ac:dyDescent="0.3">
      <c r="A198" s="128"/>
      <c r="B198" s="129"/>
      <c r="C198" s="129"/>
      <c r="D198" s="129"/>
      <c r="E198" s="129"/>
      <c r="F198" s="129"/>
      <c r="G198" s="129"/>
      <c r="H198" s="129"/>
      <c r="I198" s="129"/>
      <c r="J198" s="129"/>
      <c r="K198" s="129"/>
      <c r="L198" s="130"/>
      <c r="M198" s="131"/>
    </row>
    <row r="199" spans="1:15" ht="15.75" thickBot="1" x14ac:dyDescent="0.3">
      <c r="A199" s="215" t="s">
        <v>40</v>
      </c>
      <c r="B199" s="216"/>
      <c r="C199" s="216"/>
      <c r="D199" s="216"/>
      <c r="E199" s="216"/>
      <c r="F199" s="216"/>
      <c r="G199" s="216"/>
      <c r="H199" s="216"/>
      <c r="I199" s="216"/>
      <c r="J199" s="216"/>
      <c r="K199" s="216"/>
      <c r="L199" s="216"/>
      <c r="M199" s="217"/>
    </row>
    <row r="200" spans="1:15" ht="15.75" thickBot="1" x14ac:dyDescent="0.3">
      <c r="A200" s="113" t="s">
        <v>14</v>
      </c>
      <c r="B200" s="114" t="s">
        <v>29</v>
      </c>
      <c r="C200" s="115" t="s">
        <v>30</v>
      </c>
      <c r="D200" s="115" t="s">
        <v>31</v>
      </c>
      <c r="E200" s="115" t="s">
        <v>32</v>
      </c>
      <c r="F200" s="115" t="s">
        <v>33</v>
      </c>
      <c r="G200" s="115" t="s">
        <v>34</v>
      </c>
      <c r="H200" s="115" t="s">
        <v>35</v>
      </c>
      <c r="I200" s="115" t="s">
        <v>36</v>
      </c>
      <c r="J200" s="115" t="s">
        <v>37</v>
      </c>
      <c r="K200" s="116" t="s">
        <v>38</v>
      </c>
      <c r="L200" s="115" t="s">
        <v>25</v>
      </c>
      <c r="M200" s="117" t="s">
        <v>39</v>
      </c>
    </row>
    <row r="201" spans="1:15" x14ac:dyDescent="0.25">
      <c r="A201" s="132" t="s">
        <v>11</v>
      </c>
      <c r="B201" s="119">
        <f>'2013'!B16</f>
        <v>26588.399999999998</v>
      </c>
      <c r="C201" s="119">
        <f>'2013'!C16</f>
        <v>403317.02</v>
      </c>
      <c r="D201" s="119">
        <f>'2013'!D16</f>
        <v>2225441.44</v>
      </c>
      <c r="E201" s="119">
        <f>'2013'!E16</f>
        <v>5282820.8900000006</v>
      </c>
      <c r="F201" s="119">
        <f>'2013'!F16</f>
        <v>5327067.7299999995</v>
      </c>
      <c r="G201" s="119">
        <f>'2013'!G16</f>
        <v>2596529.5699999998</v>
      </c>
      <c r="H201" s="119">
        <f>'2013'!H16</f>
        <v>788542.91999999981</v>
      </c>
      <c r="I201" s="119">
        <f>'2013'!I16</f>
        <v>229394.30000000002</v>
      </c>
      <c r="J201" s="119">
        <f>'2013'!J16</f>
        <v>9659.27</v>
      </c>
      <c r="K201" s="119">
        <f>'2013'!K16</f>
        <v>16889361.540000003</v>
      </c>
      <c r="L201" s="120">
        <f>'2013'!L16</f>
        <v>3496652</v>
      </c>
      <c r="M201" s="121">
        <f>'2013'!M16</f>
        <v>4.8301522542134601</v>
      </c>
    </row>
    <row r="202" spans="1:15" x14ac:dyDescent="0.25">
      <c r="A202" s="133" t="s">
        <v>17</v>
      </c>
      <c r="B202" s="89">
        <f>'2013'!B30</f>
        <v>17365.489999999998</v>
      </c>
      <c r="C202" s="89">
        <f>'2013'!C30</f>
        <v>160403.38999999998</v>
      </c>
      <c r="D202" s="89">
        <f>'2013'!D30</f>
        <v>1152649.05</v>
      </c>
      <c r="E202" s="89">
        <f>'2013'!E30</f>
        <v>3458903.3000000003</v>
      </c>
      <c r="F202" s="89">
        <f>'2013'!F30</f>
        <v>4874330.580000001</v>
      </c>
      <c r="G202" s="89">
        <f>'2013'!G30</f>
        <v>3017245.63</v>
      </c>
      <c r="H202" s="89">
        <f>'2013'!H30</f>
        <v>1220072.9099999999</v>
      </c>
      <c r="I202" s="89">
        <f>'2013'!I30</f>
        <v>418357.46</v>
      </c>
      <c r="J202" s="89">
        <f>'2013'!J30</f>
        <v>53803.86</v>
      </c>
      <c r="K202" s="89">
        <f>'2013'!K30</f>
        <v>14373131.67</v>
      </c>
      <c r="L202" s="90">
        <f>'2013'!L30</f>
        <v>2753095</v>
      </c>
      <c r="M202" s="122">
        <f>'2013'!M30</f>
        <v>5.2207176541310778</v>
      </c>
    </row>
    <row r="203" spans="1:15" x14ac:dyDescent="0.25">
      <c r="A203" s="133" t="s">
        <v>10</v>
      </c>
      <c r="B203" s="89">
        <f>'2013'!B44</f>
        <v>27412.699999999993</v>
      </c>
      <c r="C203" s="89">
        <f>'2013'!C44</f>
        <v>352412.07999999996</v>
      </c>
      <c r="D203" s="89">
        <f>'2013'!D44</f>
        <v>2240367.29</v>
      </c>
      <c r="E203" s="89">
        <f>'2013'!E44</f>
        <v>3934516.8600000003</v>
      </c>
      <c r="F203" s="89">
        <f>'2013'!F44</f>
        <v>4031259.42</v>
      </c>
      <c r="G203" s="89">
        <f>'2013'!G44</f>
        <v>3096007.7099999995</v>
      </c>
      <c r="H203" s="89">
        <f>'2013'!H44</f>
        <v>1465231.1299999997</v>
      </c>
      <c r="I203" s="89">
        <f>'2013'!I44</f>
        <v>481077.31000000006</v>
      </c>
      <c r="J203" s="89">
        <f>'2013'!J44</f>
        <v>87699.99</v>
      </c>
      <c r="K203" s="89">
        <f>'2013'!K44</f>
        <v>16879382.279999997</v>
      </c>
      <c r="L203" s="90">
        <f>'2013'!L44</f>
        <v>3162331</v>
      </c>
      <c r="M203" s="122">
        <f>'2013'!M44</f>
        <v>5.3376393173263637</v>
      </c>
    </row>
    <row r="204" spans="1:15" ht="15.75" thickBot="1" x14ac:dyDescent="0.3">
      <c r="A204" s="134" t="s">
        <v>9</v>
      </c>
      <c r="B204" s="124">
        <f>'2013'!B58</f>
        <v>21838.599999999995</v>
      </c>
      <c r="C204" s="124">
        <f>'2013'!C58</f>
        <v>334329.71000000008</v>
      </c>
      <c r="D204" s="124">
        <f>'2013'!D58</f>
        <v>1946718.84</v>
      </c>
      <c r="E204" s="124">
        <f>'2013'!E58</f>
        <v>3977350.77</v>
      </c>
      <c r="F204" s="124">
        <f>'2013'!F58</f>
        <v>4018363.12</v>
      </c>
      <c r="G204" s="124">
        <f>'2013'!G58</f>
        <v>2554990.6199999996</v>
      </c>
      <c r="H204" s="124">
        <f>'2013'!H58</f>
        <v>1239387.5700000003</v>
      </c>
      <c r="I204" s="124">
        <f>'2013'!I58</f>
        <v>623928.97</v>
      </c>
      <c r="J204" s="124">
        <f>'2013'!J58</f>
        <v>406769</v>
      </c>
      <c r="K204" s="124">
        <f>'2013'!K58</f>
        <v>15123677.200000001</v>
      </c>
      <c r="L204" s="125">
        <f>'2013'!L58</f>
        <v>3004068</v>
      </c>
      <c r="M204" s="126">
        <f>'2013'!M58</f>
        <v>5.0343990881697751</v>
      </c>
    </row>
    <row r="205" spans="1:15" x14ac:dyDescent="0.25">
      <c r="A205" s="127" t="s">
        <v>48</v>
      </c>
      <c r="B205" s="84">
        <f>SUM(B201:B204)</f>
        <v>93205.189999999988</v>
      </c>
      <c r="C205" s="84">
        <f t="shared" ref="C205:L205" si="34">SUM(C201:C204)</f>
        <v>1250462.2000000002</v>
      </c>
      <c r="D205" s="84">
        <f t="shared" si="34"/>
        <v>7565176.6200000001</v>
      </c>
      <c r="E205" s="84">
        <f t="shared" si="34"/>
        <v>16653591.82</v>
      </c>
      <c r="F205" s="84">
        <f t="shared" si="34"/>
        <v>18251020.850000001</v>
      </c>
      <c r="G205" s="84">
        <f t="shared" si="34"/>
        <v>11264773.529999997</v>
      </c>
      <c r="H205" s="84">
        <f t="shared" si="34"/>
        <v>4713234.5299999993</v>
      </c>
      <c r="I205" s="84">
        <f t="shared" si="34"/>
        <v>1752758.04</v>
      </c>
      <c r="J205" s="84">
        <f t="shared" si="34"/>
        <v>557932.12</v>
      </c>
      <c r="K205" s="84">
        <f t="shared" si="34"/>
        <v>63265552.689999998</v>
      </c>
      <c r="L205" s="84">
        <f t="shared" si="34"/>
        <v>12416146</v>
      </c>
      <c r="M205" s="84">
        <f>K205/L205</f>
        <v>5.0954259630967611</v>
      </c>
    </row>
    <row r="206" spans="1:15" ht="15.75" thickBot="1" x14ac:dyDescent="0.3">
      <c r="A206" s="128"/>
      <c r="B206" s="129"/>
      <c r="C206" s="129"/>
      <c r="D206" s="129"/>
      <c r="E206" s="129"/>
      <c r="F206" s="129"/>
      <c r="G206" s="129"/>
      <c r="H206" s="129"/>
      <c r="I206" s="129"/>
      <c r="J206" s="129"/>
      <c r="K206" s="129"/>
      <c r="L206" s="130"/>
      <c r="M206" s="131"/>
    </row>
    <row r="207" spans="1:15" ht="15.75" thickBot="1" x14ac:dyDescent="0.3">
      <c r="A207" s="215" t="s">
        <v>23</v>
      </c>
      <c r="B207" s="216"/>
      <c r="C207" s="216"/>
      <c r="D207" s="216"/>
      <c r="E207" s="216"/>
      <c r="F207" s="216"/>
      <c r="G207" s="216"/>
      <c r="H207" s="216"/>
      <c r="I207" s="216"/>
      <c r="J207" s="216"/>
      <c r="K207" s="216"/>
      <c r="L207" s="216"/>
      <c r="M207" s="217"/>
    </row>
    <row r="208" spans="1:15" ht="15.75" thickBot="1" x14ac:dyDescent="0.3">
      <c r="A208" s="113" t="s">
        <v>14</v>
      </c>
      <c r="B208" s="114" t="s">
        <v>29</v>
      </c>
      <c r="C208" s="115" t="s">
        <v>30</v>
      </c>
      <c r="D208" s="115" t="s">
        <v>31</v>
      </c>
      <c r="E208" s="115" t="s">
        <v>32</v>
      </c>
      <c r="F208" s="115" t="s">
        <v>33</v>
      </c>
      <c r="G208" s="115" t="s">
        <v>34</v>
      </c>
      <c r="H208" s="115" t="s">
        <v>35</v>
      </c>
      <c r="I208" s="115" t="s">
        <v>36</v>
      </c>
      <c r="J208" s="115" t="s">
        <v>37</v>
      </c>
      <c r="K208" s="116" t="s">
        <v>38</v>
      </c>
      <c r="L208" s="115" t="s">
        <v>25</v>
      </c>
      <c r="M208" s="117" t="s">
        <v>39</v>
      </c>
    </row>
    <row r="209" spans="1:13" x14ac:dyDescent="0.25">
      <c r="A209" s="132" t="s">
        <v>11</v>
      </c>
      <c r="B209" s="135">
        <f>'2012'!B16</f>
        <v>17269.720000000005</v>
      </c>
      <c r="C209" s="135">
        <f>'2012'!C16</f>
        <v>114962.45000000001</v>
      </c>
      <c r="D209" s="135">
        <f>'2012'!D16</f>
        <v>822715.27</v>
      </c>
      <c r="E209" s="135">
        <f>'2012'!E16</f>
        <v>3321950.1210000003</v>
      </c>
      <c r="F209" s="135">
        <f>'2012'!F16</f>
        <v>5345427.6999999993</v>
      </c>
      <c r="G209" s="135">
        <f>'2012'!G16</f>
        <v>4399497.9799999995</v>
      </c>
      <c r="H209" s="135">
        <f>'2012'!H16</f>
        <v>2540446.7300000004</v>
      </c>
      <c r="I209" s="135">
        <f>'2012'!I16</f>
        <v>1197501.5399999998</v>
      </c>
      <c r="J209" s="135">
        <f>'2012'!J16</f>
        <v>673000.67999999993</v>
      </c>
      <c r="K209" s="135">
        <f>'2012'!K16</f>
        <v>18432772.191</v>
      </c>
      <c r="L209" s="136">
        <f>'2012'!L16</f>
        <v>3222670</v>
      </c>
      <c r="M209" s="137">
        <f>'2012'!M16</f>
        <v>5.7197206636112288</v>
      </c>
    </row>
    <row r="210" spans="1:13" x14ac:dyDescent="0.25">
      <c r="A210" s="133" t="s">
        <v>17</v>
      </c>
      <c r="B210" s="138">
        <f>'2012'!B30</f>
        <v>15712.570000000003</v>
      </c>
      <c r="C210" s="138">
        <f>'2012'!C30</f>
        <v>131253.14999999997</v>
      </c>
      <c r="D210" s="138">
        <f>'2012'!D30</f>
        <v>1220408.5999999999</v>
      </c>
      <c r="E210" s="138">
        <f>'2012'!E30</f>
        <v>3527924.4799999995</v>
      </c>
      <c r="F210" s="138">
        <f>'2012'!F30</f>
        <v>4522280.7200000007</v>
      </c>
      <c r="G210" s="138">
        <f>'2012'!G30</f>
        <v>3024399.4499999993</v>
      </c>
      <c r="H210" s="138">
        <f>'2012'!H30</f>
        <v>1394228.8499999999</v>
      </c>
      <c r="I210" s="138">
        <f>'2012'!I30</f>
        <v>495683.83999999997</v>
      </c>
      <c r="J210" s="138">
        <f>'2012'!J30</f>
        <v>186663.99999999994</v>
      </c>
      <c r="K210" s="138">
        <f>'2012'!K30</f>
        <v>14518555.659999998</v>
      </c>
      <c r="L210" s="139">
        <f>'2012'!L30</f>
        <v>2731548</v>
      </c>
      <c r="M210" s="140">
        <f>'2012'!M30</f>
        <v>5.3151383977144091</v>
      </c>
    </row>
    <row r="211" spans="1:13" x14ac:dyDescent="0.25">
      <c r="A211" s="133" t="s">
        <v>10</v>
      </c>
      <c r="B211" s="138">
        <f>'2012'!B44</f>
        <v>63603.389999999992</v>
      </c>
      <c r="C211" s="138">
        <f>'2012'!C44</f>
        <v>527423.79</v>
      </c>
      <c r="D211" s="138">
        <f>'2012'!D44</f>
        <v>2674902.2799999998</v>
      </c>
      <c r="E211" s="138">
        <f>'2012'!E44</f>
        <v>4589519.47</v>
      </c>
      <c r="F211" s="138">
        <f>'2012'!F44</f>
        <v>3527773.51</v>
      </c>
      <c r="G211" s="138">
        <f>'2012'!G44</f>
        <v>1963134.73</v>
      </c>
      <c r="H211" s="138">
        <f>'2012'!H44</f>
        <v>765813.14</v>
      </c>
      <c r="I211" s="138">
        <f>'2012'!I44</f>
        <v>273078.98</v>
      </c>
      <c r="J211" s="138">
        <f>'2012'!J44</f>
        <v>95575.639999999985</v>
      </c>
      <c r="K211" s="138">
        <f>'2012'!K44</f>
        <v>14480824.930000002</v>
      </c>
      <c r="L211" s="139">
        <f>'2012'!L44</f>
        <v>3124179</v>
      </c>
      <c r="M211" s="140">
        <f>'2012'!M44</f>
        <v>4.6350817062658702</v>
      </c>
    </row>
    <row r="212" spans="1:13" ht="15.75" thickBot="1" x14ac:dyDescent="0.3">
      <c r="A212" s="134" t="s">
        <v>9</v>
      </c>
      <c r="B212" s="141">
        <f>'2012'!B58</f>
        <v>60600.400000000009</v>
      </c>
      <c r="C212" s="141">
        <f>'2012'!C58</f>
        <v>495124.86</v>
      </c>
      <c r="D212" s="141">
        <f>'2012'!D58</f>
        <v>2767703.86</v>
      </c>
      <c r="E212" s="141">
        <f>'2012'!E58</f>
        <v>4779132.8999999994</v>
      </c>
      <c r="F212" s="141">
        <f>'2012'!F58</f>
        <v>4142815.1799999992</v>
      </c>
      <c r="G212" s="141">
        <f>'2012'!G58</f>
        <v>2163496.85</v>
      </c>
      <c r="H212" s="141">
        <f>'2012'!H58</f>
        <v>739611.85</v>
      </c>
      <c r="I212" s="141">
        <f>'2012'!I58</f>
        <v>169589.30999999997</v>
      </c>
      <c r="J212" s="141">
        <f>'2012'!J58</f>
        <v>32973.799999999996</v>
      </c>
      <c r="K212" s="141">
        <f>'2012'!K58</f>
        <v>15351049.01</v>
      </c>
      <c r="L212" s="142">
        <f>'2012'!L58</f>
        <v>3312162</v>
      </c>
      <c r="M212" s="143">
        <f>'2012'!M58</f>
        <v>4.6347518660017233</v>
      </c>
    </row>
    <row r="213" spans="1:13" ht="15.75" thickBot="1" x14ac:dyDescent="0.3">
      <c r="A213" s="101" t="s">
        <v>49</v>
      </c>
      <c r="B213" s="102">
        <f>SUM(B209:B212)</f>
        <v>157186.08000000002</v>
      </c>
      <c r="C213" s="102">
        <f t="shared" ref="C213:L213" si="35">SUM(C209:C212)</f>
        <v>1268764.25</v>
      </c>
      <c r="D213" s="102">
        <f t="shared" si="35"/>
        <v>7485730.0099999998</v>
      </c>
      <c r="E213" s="102">
        <f t="shared" si="35"/>
        <v>16218526.970999997</v>
      </c>
      <c r="F213" s="102">
        <f t="shared" si="35"/>
        <v>17538297.109999999</v>
      </c>
      <c r="G213" s="102">
        <f t="shared" si="35"/>
        <v>11550529.009999998</v>
      </c>
      <c r="H213" s="102">
        <f t="shared" si="35"/>
        <v>5440100.5699999994</v>
      </c>
      <c r="I213" s="102">
        <f t="shared" si="35"/>
        <v>2135853.67</v>
      </c>
      <c r="J213" s="102">
        <f t="shared" si="35"/>
        <v>988214.12</v>
      </c>
      <c r="K213" s="102">
        <f t="shared" si="35"/>
        <v>62783201.790999994</v>
      </c>
      <c r="L213" s="102">
        <f t="shared" si="35"/>
        <v>12390559</v>
      </c>
      <c r="M213" s="103">
        <f>K213/L213</f>
        <v>5.0670193161583743</v>
      </c>
    </row>
    <row r="214" spans="1:13" ht="15.75" thickBot="1" x14ac:dyDescent="0.3">
      <c r="A214" s="128"/>
      <c r="B214" s="144"/>
      <c r="C214" s="144"/>
      <c r="D214" s="144"/>
      <c r="E214" s="144"/>
      <c r="F214" s="144"/>
      <c r="G214" s="144"/>
      <c r="H214" s="144"/>
      <c r="I214" s="144"/>
      <c r="J214" s="144"/>
      <c r="K214" s="144"/>
      <c r="L214" s="145"/>
      <c r="M214" s="144"/>
    </row>
    <row r="215" spans="1:13" ht="15.75" thickBot="1" x14ac:dyDescent="0.3">
      <c r="A215" s="215" t="s">
        <v>24</v>
      </c>
      <c r="B215" s="216"/>
      <c r="C215" s="216"/>
      <c r="D215" s="216"/>
      <c r="E215" s="216"/>
      <c r="F215" s="216"/>
      <c r="G215" s="216"/>
      <c r="H215" s="216"/>
      <c r="I215" s="216"/>
      <c r="J215" s="216"/>
      <c r="K215" s="216"/>
      <c r="L215" s="216"/>
      <c r="M215" s="217"/>
    </row>
    <row r="216" spans="1:13" ht="15.75" thickBot="1" x14ac:dyDescent="0.3">
      <c r="A216" s="113" t="s">
        <v>14</v>
      </c>
      <c r="B216" s="114" t="s">
        <v>29</v>
      </c>
      <c r="C216" s="115" t="s">
        <v>30</v>
      </c>
      <c r="D216" s="115" t="s">
        <v>31</v>
      </c>
      <c r="E216" s="115" t="s">
        <v>32</v>
      </c>
      <c r="F216" s="115" t="s">
        <v>33</v>
      </c>
      <c r="G216" s="115" t="s">
        <v>34</v>
      </c>
      <c r="H216" s="115" t="s">
        <v>35</v>
      </c>
      <c r="I216" s="115" t="s">
        <v>36</v>
      </c>
      <c r="J216" s="115" t="s">
        <v>37</v>
      </c>
      <c r="K216" s="116" t="s">
        <v>38</v>
      </c>
      <c r="L216" s="115" t="s">
        <v>25</v>
      </c>
      <c r="M216" s="117" t="s">
        <v>39</v>
      </c>
    </row>
    <row r="217" spans="1:13" x14ac:dyDescent="0.25">
      <c r="A217" s="132" t="s">
        <v>11</v>
      </c>
      <c r="B217" s="135">
        <f>'2011'!B16</f>
        <v>55908.15</v>
      </c>
      <c r="C217" s="135">
        <f>'2011'!C16</f>
        <v>299912.87</v>
      </c>
      <c r="D217" s="135">
        <f>'2011'!D16</f>
        <v>2071629.3830000004</v>
      </c>
      <c r="E217" s="135">
        <f>'2011'!E16</f>
        <v>4515341.96</v>
      </c>
      <c r="F217" s="135">
        <f>'2011'!F16</f>
        <v>4612947.7700000005</v>
      </c>
      <c r="G217" s="135">
        <f>'2011'!G16</f>
        <v>2408920.75</v>
      </c>
      <c r="H217" s="135">
        <f>'2011'!H16</f>
        <v>982706.18</v>
      </c>
      <c r="I217" s="135">
        <f>'2011'!I16</f>
        <v>408126.72000000003</v>
      </c>
      <c r="J217" s="135">
        <f>'2011'!J16</f>
        <v>8171.9600000000009</v>
      </c>
      <c r="K217" s="135">
        <f>'2011'!K16</f>
        <v>15363665.743000003</v>
      </c>
      <c r="L217" s="136">
        <f>'2011'!L16</f>
        <v>3122775</v>
      </c>
      <c r="M217" s="137">
        <f>'2011'!M16</f>
        <v>4.9198759894644999</v>
      </c>
    </row>
    <row r="218" spans="1:13" x14ac:dyDescent="0.25">
      <c r="A218" s="133" t="s">
        <v>17</v>
      </c>
      <c r="B218" s="138">
        <f>'2011'!B30</f>
        <v>32080.699999999997</v>
      </c>
      <c r="C218" s="138">
        <f>'2011'!C30</f>
        <v>236212.99999999997</v>
      </c>
      <c r="D218" s="138">
        <f>'2011'!D30</f>
        <v>1816443.18</v>
      </c>
      <c r="E218" s="138">
        <f>'2011'!E30</f>
        <v>3602199.7499999995</v>
      </c>
      <c r="F218" s="138">
        <f>'2011'!F30</f>
        <v>3281103.2</v>
      </c>
      <c r="G218" s="138">
        <f>'2011'!G30</f>
        <v>1734993.1600000001</v>
      </c>
      <c r="H218" s="138">
        <f>'2011'!H30</f>
        <v>660777.41999999993</v>
      </c>
      <c r="I218" s="138">
        <f>'2011'!I30</f>
        <v>181616.19999999998</v>
      </c>
      <c r="J218" s="138">
        <f>'2011'!J30</f>
        <v>15845.3</v>
      </c>
      <c r="K218" s="138">
        <f>'2011'!K30</f>
        <v>11561271.909999998</v>
      </c>
      <c r="L218" s="139">
        <f>'2011'!L30</f>
        <v>2392019</v>
      </c>
      <c r="M218" s="140">
        <f>'2011'!M30</f>
        <v>4.833269263329429</v>
      </c>
    </row>
    <row r="219" spans="1:13" x14ac:dyDescent="0.25">
      <c r="A219" s="133" t="s">
        <v>10</v>
      </c>
      <c r="B219" s="138">
        <f>'2011'!B44</f>
        <v>77691.300000000017</v>
      </c>
      <c r="C219" s="138">
        <f>'2011'!C44</f>
        <v>601947.10000000009</v>
      </c>
      <c r="D219" s="138">
        <f>'2011'!D44</f>
        <v>2644306.7999999998</v>
      </c>
      <c r="E219" s="138">
        <f>'2011'!E44</f>
        <v>3357631.8000000007</v>
      </c>
      <c r="F219" s="138">
        <f>'2011'!F44</f>
        <v>2650898.08</v>
      </c>
      <c r="G219" s="138">
        <f>'2011'!G44</f>
        <v>1969505.2000000002</v>
      </c>
      <c r="H219" s="138">
        <f>'2011'!H44</f>
        <v>979287.59999999986</v>
      </c>
      <c r="I219" s="138">
        <f>'2011'!I44</f>
        <v>382939.00000000006</v>
      </c>
      <c r="J219" s="138">
        <f>'2011'!J44</f>
        <v>42521.099999999991</v>
      </c>
      <c r="K219" s="138">
        <f>'2011'!K44</f>
        <v>12706727.98</v>
      </c>
      <c r="L219" s="139">
        <f>'2011'!L44</f>
        <v>2741906</v>
      </c>
      <c r="M219" s="140">
        <f>'2011'!M44</f>
        <v>4.6342682717788284</v>
      </c>
    </row>
    <row r="220" spans="1:13" ht="15.75" thickBot="1" x14ac:dyDescent="0.3">
      <c r="A220" s="134" t="s">
        <v>9</v>
      </c>
      <c r="B220" s="141">
        <f>'2011'!B58</f>
        <v>59952.4</v>
      </c>
      <c r="C220" s="141">
        <f>'2011'!C58</f>
        <v>290504.5</v>
      </c>
      <c r="D220" s="141">
        <f>'2011'!D58</f>
        <v>1867482.86</v>
      </c>
      <c r="E220" s="141">
        <f>'2011'!E58</f>
        <v>3010852.4500000007</v>
      </c>
      <c r="F220" s="141">
        <f>'2011'!F58</f>
        <v>2630740.34</v>
      </c>
      <c r="G220" s="141">
        <f>'2011'!G58</f>
        <v>1501350.54</v>
      </c>
      <c r="H220" s="141">
        <f>'2011'!H58</f>
        <v>613205.07999999996</v>
      </c>
      <c r="I220" s="141">
        <f>'2011'!I58</f>
        <v>244107.19999999998</v>
      </c>
      <c r="J220" s="141">
        <f>'2011'!J58</f>
        <v>123441.09999999999</v>
      </c>
      <c r="K220" s="141">
        <f>'2011'!K58</f>
        <v>10341636.469999999</v>
      </c>
      <c r="L220" s="142">
        <f>'2011'!L58</f>
        <v>2116991</v>
      </c>
      <c r="M220" s="143">
        <f>'2011'!M58</f>
        <v>4.8850639752365499</v>
      </c>
    </row>
    <row r="221" spans="1:13" ht="15.75" thickBot="1" x14ac:dyDescent="0.3">
      <c r="A221" s="101" t="s">
        <v>50</v>
      </c>
      <c r="B221" s="102">
        <f>SUM(B217:B220)</f>
        <v>225632.55000000002</v>
      </c>
      <c r="C221" s="102">
        <f t="shared" ref="C221:L221" si="36">SUM(C217:C220)</f>
        <v>1428577.4700000002</v>
      </c>
      <c r="D221" s="102">
        <f t="shared" si="36"/>
        <v>8399862.2229999993</v>
      </c>
      <c r="E221" s="102">
        <f t="shared" si="36"/>
        <v>14486025.960000001</v>
      </c>
      <c r="F221" s="102">
        <f t="shared" si="36"/>
        <v>13175689.390000001</v>
      </c>
      <c r="G221" s="102">
        <f t="shared" si="36"/>
        <v>7614769.6500000004</v>
      </c>
      <c r="H221" s="102">
        <f t="shared" si="36"/>
        <v>3235976.2800000003</v>
      </c>
      <c r="I221" s="102">
        <f t="shared" si="36"/>
        <v>1216789.1200000001</v>
      </c>
      <c r="J221" s="102">
        <f t="shared" si="36"/>
        <v>189979.45999999996</v>
      </c>
      <c r="K221" s="102">
        <f t="shared" si="36"/>
        <v>49973302.103</v>
      </c>
      <c r="L221" s="102">
        <f t="shared" si="36"/>
        <v>10373691</v>
      </c>
      <c r="M221" s="103">
        <f>K221/L221</f>
        <v>4.8173116109781944</v>
      </c>
    </row>
    <row r="222" spans="1:13" x14ac:dyDescent="0.25">
      <c r="A222" s="76"/>
      <c r="B222" s="76"/>
      <c r="C222" s="76"/>
      <c r="D222" s="76"/>
      <c r="E222" s="76"/>
      <c r="F222" s="76"/>
      <c r="G222" s="76"/>
      <c r="H222" s="76"/>
      <c r="I222" s="76"/>
      <c r="J222" s="76"/>
      <c r="K222" s="112"/>
      <c r="L222" s="76"/>
      <c r="M222" s="76"/>
    </row>
  </sheetData>
  <mergeCells count="9">
    <mergeCell ref="A207:M207"/>
    <mergeCell ref="A215:M215"/>
    <mergeCell ref="A6:M6"/>
    <mergeCell ref="A1:M1"/>
    <mergeCell ref="A2:M2"/>
    <mergeCell ref="A69:M69"/>
    <mergeCell ref="A130:M130"/>
    <mergeCell ref="A191:M191"/>
    <mergeCell ref="A199:M199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157"/>
  <sheetViews>
    <sheetView workbookViewId="0">
      <selection activeCell="G12" sqref="G12"/>
    </sheetView>
  </sheetViews>
  <sheetFormatPr defaultColWidth="9" defaultRowHeight="15" x14ac:dyDescent="0.25"/>
  <cols>
    <col min="1" max="1" width="11.42578125" customWidth="1"/>
    <col min="2" max="2" width="11" bestFit="1" customWidth="1"/>
    <col min="3" max="3" width="13.5703125" bestFit="1" customWidth="1"/>
    <col min="4" max="4" width="12.7109375" bestFit="1" customWidth="1"/>
    <col min="5" max="5" width="14.5703125" bestFit="1" customWidth="1"/>
    <col min="6" max="7" width="13.7109375" bestFit="1" customWidth="1"/>
    <col min="8" max="8" width="14.5703125" bestFit="1" customWidth="1"/>
    <col min="9" max="9" width="13.5703125" bestFit="1" customWidth="1"/>
    <col min="10" max="10" width="13.140625" customWidth="1"/>
    <col min="11" max="11" width="13.7109375" style="32" bestFit="1" customWidth="1"/>
    <col min="12" max="12" width="14.7109375" bestFit="1" customWidth="1"/>
    <col min="13" max="13" width="12.85546875" bestFit="1" customWidth="1"/>
    <col min="15" max="15" width="13.5703125" bestFit="1" customWidth="1"/>
  </cols>
  <sheetData>
    <row r="1" spans="1:13" ht="18" customHeight="1" x14ac:dyDescent="0.3">
      <c r="A1" s="224" t="s">
        <v>52</v>
      </c>
      <c r="B1" s="225"/>
      <c r="C1" s="225"/>
      <c r="D1" s="225"/>
      <c r="E1" s="225"/>
      <c r="F1" s="225"/>
      <c r="G1" s="225"/>
      <c r="H1" s="225"/>
      <c r="I1" s="225"/>
      <c r="J1" s="225"/>
      <c r="K1" s="225"/>
      <c r="L1" s="225"/>
      <c r="M1" s="226"/>
    </row>
    <row r="2" spans="1:13" ht="18.600000000000001" customHeight="1" thickBot="1" x14ac:dyDescent="0.3">
      <c r="A2" s="227" t="s">
        <v>110</v>
      </c>
      <c r="B2" s="228"/>
      <c r="C2" s="228"/>
      <c r="D2" s="228"/>
      <c r="E2" s="228"/>
      <c r="F2" s="228"/>
      <c r="G2" s="228"/>
      <c r="H2" s="228"/>
      <c r="I2" s="228"/>
      <c r="J2" s="228"/>
      <c r="K2" s="228"/>
      <c r="L2" s="228"/>
      <c r="M2" s="229"/>
    </row>
    <row r="3" spans="1:13" ht="15.75" thickBot="1" x14ac:dyDescent="0.3">
      <c r="A3" s="65"/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</row>
    <row r="4" spans="1:13" ht="15.75" thickBot="1" x14ac:dyDescent="0.3">
      <c r="A4" s="212" t="s">
        <v>111</v>
      </c>
      <c r="B4" s="213"/>
      <c r="C4" s="213"/>
      <c r="D4" s="213"/>
      <c r="E4" s="213"/>
      <c r="F4" s="213"/>
      <c r="G4" s="213"/>
      <c r="H4" s="213"/>
      <c r="I4" s="213"/>
      <c r="J4" s="213"/>
      <c r="K4" s="213"/>
      <c r="L4" s="213"/>
      <c r="M4" s="214"/>
    </row>
    <row r="5" spans="1:13" x14ac:dyDescent="0.25">
      <c r="A5" s="33" t="s">
        <v>14</v>
      </c>
      <c r="B5" s="34" t="s">
        <v>29</v>
      </c>
      <c r="C5" s="35" t="s">
        <v>30</v>
      </c>
      <c r="D5" s="35" t="s">
        <v>31</v>
      </c>
      <c r="E5" s="35" t="s">
        <v>32</v>
      </c>
      <c r="F5" s="35" t="s">
        <v>33</v>
      </c>
      <c r="G5" s="35" t="s">
        <v>34</v>
      </c>
      <c r="H5" s="35" t="s">
        <v>35</v>
      </c>
      <c r="I5" s="35" t="s">
        <v>36</v>
      </c>
      <c r="J5" s="35" t="s">
        <v>37</v>
      </c>
      <c r="K5" s="36" t="s">
        <v>38</v>
      </c>
      <c r="L5" s="35" t="s">
        <v>25</v>
      </c>
      <c r="M5" s="33" t="s">
        <v>39</v>
      </c>
    </row>
    <row r="6" spans="1:13" x14ac:dyDescent="0.25">
      <c r="A6" s="8" t="s">
        <v>53</v>
      </c>
      <c r="B6" s="13">
        <f>B62+B48+B34+B20</f>
        <v>81497.72</v>
      </c>
      <c r="C6" s="13">
        <f t="shared" ref="C6:L6" si="0">C62+C48+C34+C20</f>
        <v>1207704.49</v>
      </c>
      <c r="D6" s="13">
        <f t="shared" si="0"/>
        <v>6700414.8399999999</v>
      </c>
      <c r="E6" s="13">
        <f t="shared" si="0"/>
        <v>18709544.669999998</v>
      </c>
      <c r="F6" s="13">
        <f t="shared" si="0"/>
        <v>20080412.340000004</v>
      </c>
      <c r="G6" s="13">
        <f t="shared" si="0"/>
        <v>13442102.239999998</v>
      </c>
      <c r="H6" s="13">
        <f t="shared" si="0"/>
        <v>5678018.8399999999</v>
      </c>
      <c r="I6" s="13">
        <f t="shared" si="0"/>
        <v>1868959.0100000002</v>
      </c>
      <c r="J6" s="13">
        <f t="shared" si="0"/>
        <v>502405.66999999993</v>
      </c>
      <c r="K6" s="13">
        <f t="shared" si="0"/>
        <v>68271059.819999993</v>
      </c>
      <c r="L6" s="12">
        <f t="shared" si="0"/>
        <v>13364616</v>
      </c>
      <c r="M6" s="72">
        <f t="shared" ref="M6:M61" si="1">IFERROR((K6/L6),0)</f>
        <v>5.1083442891288451</v>
      </c>
    </row>
    <row r="7" spans="1:13" x14ac:dyDescent="0.25">
      <c r="A7" s="67" t="s">
        <v>86</v>
      </c>
      <c r="B7" s="69">
        <v>893.69</v>
      </c>
      <c r="C7" s="69">
        <v>15341.07</v>
      </c>
      <c r="D7" s="69">
        <v>83927.47</v>
      </c>
      <c r="E7" s="69">
        <v>193212.06</v>
      </c>
      <c r="F7" s="69">
        <v>121996.01</v>
      </c>
      <c r="G7" s="69">
        <v>52697.88</v>
      </c>
      <c r="H7" s="69">
        <v>22808.78</v>
      </c>
      <c r="I7" s="69">
        <v>6047.48</v>
      </c>
      <c r="J7" s="69">
        <v>1134.5</v>
      </c>
      <c r="K7" s="71">
        <f t="shared" ref="K7:K32" si="2">SUM(B7:J7)</f>
        <v>498058.93999999994</v>
      </c>
      <c r="L7" s="70">
        <v>108793</v>
      </c>
      <c r="M7" s="71">
        <f t="shared" si="1"/>
        <v>4.5780421534473721</v>
      </c>
    </row>
    <row r="8" spans="1:13" x14ac:dyDescent="0.25">
      <c r="A8" s="67" t="s">
        <v>87</v>
      </c>
      <c r="B8" s="69">
        <v>1170.75</v>
      </c>
      <c r="C8" s="69">
        <v>18731.599999999999</v>
      </c>
      <c r="D8" s="69">
        <v>145757.98000000001</v>
      </c>
      <c r="E8" s="69">
        <v>305087.39</v>
      </c>
      <c r="F8" s="69">
        <v>212625.12</v>
      </c>
      <c r="G8" s="69">
        <v>163011.94</v>
      </c>
      <c r="H8" s="69">
        <v>97375.43</v>
      </c>
      <c r="I8" s="69">
        <v>35401.550000000003</v>
      </c>
      <c r="J8" s="69">
        <v>10601.7</v>
      </c>
      <c r="K8" s="71">
        <f t="shared" si="2"/>
        <v>989763.46</v>
      </c>
      <c r="L8" s="70">
        <v>200564</v>
      </c>
      <c r="M8" s="71">
        <f t="shared" si="1"/>
        <v>4.9349008795197538</v>
      </c>
    </row>
    <row r="9" spans="1:13" x14ac:dyDescent="0.25">
      <c r="A9" s="67" t="s">
        <v>88</v>
      </c>
      <c r="B9" s="69">
        <v>2942.85</v>
      </c>
      <c r="C9" s="69">
        <v>50396.5</v>
      </c>
      <c r="D9" s="69">
        <v>330123.03000000003</v>
      </c>
      <c r="E9" s="69">
        <v>646906.71</v>
      </c>
      <c r="F9" s="69">
        <v>427334.98</v>
      </c>
      <c r="G9" s="69">
        <v>229936.53</v>
      </c>
      <c r="H9" s="69">
        <v>106201.18</v>
      </c>
      <c r="I9" s="69">
        <v>31307.25</v>
      </c>
      <c r="J9" s="69">
        <v>6577.6</v>
      </c>
      <c r="K9" s="71">
        <f t="shared" si="2"/>
        <v>1831726.63</v>
      </c>
      <c r="L9" s="70">
        <v>392088</v>
      </c>
      <c r="M9" s="71">
        <f t="shared" si="1"/>
        <v>4.67172326110465</v>
      </c>
    </row>
    <row r="10" spans="1:13" x14ac:dyDescent="0.25">
      <c r="A10" s="67" t="s">
        <v>89</v>
      </c>
      <c r="B10" s="69">
        <v>1759.02</v>
      </c>
      <c r="C10" s="69">
        <v>32884.71</v>
      </c>
      <c r="D10" s="69">
        <v>278066.17</v>
      </c>
      <c r="E10" s="69">
        <v>487410.67</v>
      </c>
      <c r="F10" s="69">
        <v>480046.05</v>
      </c>
      <c r="G10" s="69">
        <v>318592.38</v>
      </c>
      <c r="H10" s="69">
        <v>113613.15</v>
      </c>
      <c r="I10" s="69">
        <v>20806.080000000002</v>
      </c>
      <c r="J10" s="69">
        <v>2132.9</v>
      </c>
      <c r="K10" s="71">
        <f t="shared" si="2"/>
        <v>1735311.13</v>
      </c>
      <c r="L10" s="70">
        <v>353863</v>
      </c>
      <c r="M10" s="71">
        <f t="shared" si="1"/>
        <v>4.903906681399298</v>
      </c>
    </row>
    <row r="11" spans="1:13" x14ac:dyDescent="0.25">
      <c r="A11" s="67" t="s">
        <v>90</v>
      </c>
      <c r="B11" s="69">
        <v>1529.95</v>
      </c>
      <c r="C11" s="69">
        <v>29855.79</v>
      </c>
      <c r="D11" s="69">
        <v>285744.05</v>
      </c>
      <c r="E11" s="69">
        <v>524575.39</v>
      </c>
      <c r="F11" s="69">
        <v>387586.4</v>
      </c>
      <c r="G11" s="69">
        <v>258380.37</v>
      </c>
      <c r="H11" s="69">
        <v>143683.07999999999</v>
      </c>
      <c r="I11" s="69">
        <v>44603.519999999997</v>
      </c>
      <c r="J11" s="69">
        <v>9180.5</v>
      </c>
      <c r="K11" s="71">
        <f t="shared" si="2"/>
        <v>1685139.0500000003</v>
      </c>
      <c r="L11" s="70">
        <v>345139</v>
      </c>
      <c r="M11" s="71">
        <f t="shared" si="1"/>
        <v>4.8824938647907086</v>
      </c>
    </row>
    <row r="12" spans="1:13" x14ac:dyDescent="0.25">
      <c r="A12" s="67" t="s">
        <v>91</v>
      </c>
      <c r="B12" s="69">
        <v>1662.09</v>
      </c>
      <c r="C12" s="69">
        <v>21530.84</v>
      </c>
      <c r="D12" s="69">
        <v>184687.96</v>
      </c>
      <c r="E12" s="69">
        <v>380330.69</v>
      </c>
      <c r="F12" s="69">
        <v>441616.69</v>
      </c>
      <c r="G12" s="69">
        <v>322768.98</v>
      </c>
      <c r="H12" s="69">
        <v>143538.47</v>
      </c>
      <c r="I12" s="69">
        <v>39454.03</v>
      </c>
      <c r="J12" s="69">
        <v>10626.8</v>
      </c>
      <c r="K12" s="71">
        <f t="shared" si="2"/>
        <v>1546216.55</v>
      </c>
      <c r="L12" s="70">
        <v>300993</v>
      </c>
      <c r="M12" s="71">
        <f t="shared" si="1"/>
        <v>5.1370515261152256</v>
      </c>
    </row>
    <row r="13" spans="1:13" x14ac:dyDescent="0.25">
      <c r="A13" s="67" t="s">
        <v>92</v>
      </c>
      <c r="B13" s="69">
        <v>5681.54</v>
      </c>
      <c r="C13" s="69">
        <v>39140.949999999997</v>
      </c>
      <c r="D13" s="69">
        <v>220706</v>
      </c>
      <c r="E13" s="69">
        <v>429359.88</v>
      </c>
      <c r="F13" s="69">
        <v>469387.09</v>
      </c>
      <c r="G13" s="69">
        <v>306427.96000000002</v>
      </c>
      <c r="H13" s="69">
        <v>120163.13</v>
      </c>
      <c r="I13" s="69">
        <v>35796.74</v>
      </c>
      <c r="J13" s="69">
        <v>11676.6</v>
      </c>
      <c r="K13" s="71">
        <f t="shared" si="2"/>
        <v>1638339.89</v>
      </c>
      <c r="L13" s="70">
        <v>332949</v>
      </c>
      <c r="M13" s="71">
        <f t="shared" si="1"/>
        <v>4.9206932292933754</v>
      </c>
    </row>
    <row r="14" spans="1:13" x14ac:dyDescent="0.25">
      <c r="A14" s="67" t="s">
        <v>93</v>
      </c>
      <c r="B14" s="69">
        <v>1361.37</v>
      </c>
      <c r="C14" s="69">
        <v>19767.61</v>
      </c>
      <c r="D14" s="69">
        <v>72754.12</v>
      </c>
      <c r="E14" s="69">
        <v>234710.65</v>
      </c>
      <c r="F14" s="69">
        <v>356938.16</v>
      </c>
      <c r="G14" s="69">
        <v>377879</v>
      </c>
      <c r="H14" s="69">
        <v>205572.88</v>
      </c>
      <c r="I14" s="69">
        <v>78807.33</v>
      </c>
      <c r="J14" s="69">
        <v>32920.6</v>
      </c>
      <c r="K14" s="71">
        <f t="shared" si="2"/>
        <v>1380711.7200000002</v>
      </c>
      <c r="L14" s="70">
        <v>245597</v>
      </c>
      <c r="M14" s="71">
        <f t="shared" si="1"/>
        <v>5.621859061796358</v>
      </c>
    </row>
    <row r="15" spans="1:13" x14ac:dyDescent="0.25">
      <c r="A15" s="67" t="s">
        <v>94</v>
      </c>
      <c r="B15" s="69">
        <v>1357.56</v>
      </c>
      <c r="C15" s="69">
        <v>14474.69</v>
      </c>
      <c r="D15" s="69">
        <v>66462</v>
      </c>
      <c r="E15" s="69">
        <v>260584.77</v>
      </c>
      <c r="F15" s="69">
        <v>434042.05</v>
      </c>
      <c r="G15" s="69">
        <v>396495.28</v>
      </c>
      <c r="H15" s="69">
        <v>184727.72</v>
      </c>
      <c r="I15" s="69">
        <v>59963.67</v>
      </c>
      <c r="J15" s="69">
        <v>19727.7</v>
      </c>
      <c r="K15" s="71">
        <f t="shared" si="2"/>
        <v>1437835.44</v>
      </c>
      <c r="L15" s="70">
        <v>257542</v>
      </c>
      <c r="M15" s="71">
        <f t="shared" si="1"/>
        <v>5.5829163398591293</v>
      </c>
    </row>
    <row r="16" spans="1:13" x14ac:dyDescent="0.25">
      <c r="A16" s="67" t="s">
        <v>95</v>
      </c>
      <c r="B16" s="69">
        <v>955.91</v>
      </c>
      <c r="C16" s="69">
        <v>11024.7</v>
      </c>
      <c r="D16" s="69">
        <v>59011.76</v>
      </c>
      <c r="E16" s="69">
        <v>344587.52000000002</v>
      </c>
      <c r="F16" s="69">
        <v>568119.89</v>
      </c>
      <c r="G16" s="69">
        <v>502582.86</v>
      </c>
      <c r="H16" s="69">
        <v>212767.43</v>
      </c>
      <c r="I16" s="69">
        <v>68921.679999999993</v>
      </c>
      <c r="J16" s="69">
        <v>15552.1</v>
      </c>
      <c r="K16" s="71">
        <f t="shared" si="2"/>
        <v>1783523.85</v>
      </c>
      <c r="L16" s="70">
        <v>315986</v>
      </c>
      <c r="M16" s="71">
        <f t="shared" si="1"/>
        <v>5.6443128809504222</v>
      </c>
    </row>
    <row r="17" spans="1:13" x14ac:dyDescent="0.25">
      <c r="A17" s="67" t="s">
        <v>96</v>
      </c>
      <c r="B17" s="69">
        <v>848.34</v>
      </c>
      <c r="C17" s="69">
        <v>9503.3700000000008</v>
      </c>
      <c r="D17" s="69">
        <v>58765.25</v>
      </c>
      <c r="E17" s="69">
        <v>318158.11</v>
      </c>
      <c r="F17" s="69">
        <v>592881.71</v>
      </c>
      <c r="G17" s="69">
        <v>551929.02</v>
      </c>
      <c r="H17" s="69">
        <v>222507.08</v>
      </c>
      <c r="I17" s="69">
        <v>71664.86</v>
      </c>
      <c r="J17" s="69">
        <v>13561.4</v>
      </c>
      <c r="K17" s="71">
        <f t="shared" si="2"/>
        <v>1839819.1400000001</v>
      </c>
      <c r="L17" s="70">
        <v>322897</v>
      </c>
      <c r="M17" s="71">
        <f t="shared" si="1"/>
        <v>5.6978514510819247</v>
      </c>
    </row>
    <row r="18" spans="1:13" x14ac:dyDescent="0.25">
      <c r="A18" s="67" t="s">
        <v>97</v>
      </c>
      <c r="B18" s="69">
        <v>2153.0300000000002</v>
      </c>
      <c r="C18" s="69">
        <v>24922.75</v>
      </c>
      <c r="D18" s="69">
        <v>160154.06</v>
      </c>
      <c r="E18" s="69">
        <v>415033.66</v>
      </c>
      <c r="F18" s="69">
        <v>652774.14</v>
      </c>
      <c r="G18" s="69">
        <v>516476.29</v>
      </c>
      <c r="H18" s="69">
        <v>187942.05</v>
      </c>
      <c r="I18" s="69">
        <v>45134.13</v>
      </c>
      <c r="J18" s="69">
        <v>7203.2</v>
      </c>
      <c r="K18" s="71">
        <f t="shared" si="2"/>
        <v>2011793.31</v>
      </c>
      <c r="L18" s="70">
        <v>372978</v>
      </c>
      <c r="M18" s="51">
        <f t="shared" si="1"/>
        <v>5.3938658848511176</v>
      </c>
    </row>
    <row r="19" spans="1:13" x14ac:dyDescent="0.25">
      <c r="A19" s="67" t="s">
        <v>98</v>
      </c>
      <c r="B19" s="69">
        <v>749.57</v>
      </c>
      <c r="C19" s="69">
        <v>13493.91</v>
      </c>
      <c r="D19" s="69">
        <v>73566.600000000006</v>
      </c>
      <c r="E19" s="69">
        <v>413686.84</v>
      </c>
      <c r="F19" s="69">
        <v>624793.86</v>
      </c>
      <c r="G19" s="69">
        <v>384862.69</v>
      </c>
      <c r="H19" s="69">
        <v>118656.82</v>
      </c>
      <c r="I19" s="69">
        <v>23676.79</v>
      </c>
      <c r="J19" s="69">
        <v>2921.3</v>
      </c>
      <c r="K19" s="71">
        <f t="shared" si="2"/>
        <v>1656408.3800000001</v>
      </c>
      <c r="L19" s="70">
        <v>310980</v>
      </c>
      <c r="M19" s="71">
        <f t="shared" si="1"/>
        <v>5.3264144961090754</v>
      </c>
    </row>
    <row r="20" spans="1:13" x14ac:dyDescent="0.25">
      <c r="A20" s="8" t="s">
        <v>109</v>
      </c>
      <c r="B20" s="13">
        <f>SUM(B7:B19)</f>
        <v>23065.67</v>
      </c>
      <c r="C20" s="13">
        <f t="shared" ref="C20:L20" si="3">SUM(C7:C19)</f>
        <v>301068.49</v>
      </c>
      <c r="D20" s="13">
        <f t="shared" si="3"/>
        <v>2019726.45</v>
      </c>
      <c r="E20" s="13">
        <f t="shared" si="3"/>
        <v>4953644.3399999989</v>
      </c>
      <c r="F20" s="13">
        <f t="shared" si="3"/>
        <v>5770142.1500000004</v>
      </c>
      <c r="G20" s="13">
        <f t="shared" si="3"/>
        <v>4382041.1800000006</v>
      </c>
      <c r="H20" s="13">
        <f t="shared" si="3"/>
        <v>1879557.2000000002</v>
      </c>
      <c r="I20" s="13">
        <f t="shared" si="3"/>
        <v>561585.11</v>
      </c>
      <c r="J20" s="13">
        <f t="shared" si="3"/>
        <v>143816.9</v>
      </c>
      <c r="K20" s="72">
        <f t="shared" si="2"/>
        <v>20034647.489999998</v>
      </c>
      <c r="L20" s="12">
        <f t="shared" si="3"/>
        <v>3860369</v>
      </c>
      <c r="M20" s="72">
        <f t="shared" si="1"/>
        <v>5.189827057983317</v>
      </c>
    </row>
    <row r="21" spans="1:13" x14ac:dyDescent="0.25">
      <c r="A21" s="67" t="s">
        <v>99</v>
      </c>
      <c r="B21" s="69">
        <v>545.26</v>
      </c>
      <c r="C21" s="69">
        <v>10910.57</v>
      </c>
      <c r="D21" s="69">
        <v>67595.14</v>
      </c>
      <c r="E21" s="69">
        <v>396109.89</v>
      </c>
      <c r="F21" s="69">
        <v>671525.2</v>
      </c>
      <c r="G21" s="69">
        <v>441950.18</v>
      </c>
      <c r="H21" s="69">
        <v>138206.54999999999</v>
      </c>
      <c r="I21" s="69">
        <v>27912.43</v>
      </c>
      <c r="J21" s="69">
        <v>3317</v>
      </c>
      <c r="K21" s="71">
        <f t="shared" si="2"/>
        <v>1758072.22</v>
      </c>
      <c r="L21" s="70">
        <v>323680</v>
      </c>
      <c r="M21" s="51">
        <f t="shared" si="1"/>
        <v>5.4315132847256553</v>
      </c>
    </row>
    <row r="22" spans="1:13" x14ac:dyDescent="0.25">
      <c r="A22" s="67" t="s">
        <v>100</v>
      </c>
      <c r="B22" s="69">
        <v>527.63</v>
      </c>
      <c r="C22" s="69">
        <v>12134.63</v>
      </c>
      <c r="D22" s="69">
        <v>86048.639999999999</v>
      </c>
      <c r="E22" s="69">
        <v>421191.03</v>
      </c>
      <c r="F22" s="69">
        <v>641237.71</v>
      </c>
      <c r="G22" s="69">
        <v>442687.03</v>
      </c>
      <c r="H22" s="69">
        <v>145071.54</v>
      </c>
      <c r="I22" s="69">
        <v>36104.51</v>
      </c>
      <c r="J22" s="69">
        <v>4434.8</v>
      </c>
      <c r="K22" s="71">
        <f t="shared" si="2"/>
        <v>1789437.5200000003</v>
      </c>
      <c r="L22" s="70">
        <v>331573</v>
      </c>
      <c r="M22" s="51">
        <f t="shared" si="1"/>
        <v>5.3968131301402718</v>
      </c>
    </row>
    <row r="23" spans="1:13" x14ac:dyDescent="0.25">
      <c r="A23" s="67" t="s">
        <v>101</v>
      </c>
      <c r="B23" s="69">
        <v>682.96</v>
      </c>
      <c r="C23" s="69">
        <v>13668.63</v>
      </c>
      <c r="D23" s="69">
        <v>97937.279999999999</v>
      </c>
      <c r="E23" s="69">
        <v>438944.24</v>
      </c>
      <c r="F23" s="69">
        <v>606982.43000000005</v>
      </c>
      <c r="G23" s="69">
        <v>382149.65</v>
      </c>
      <c r="H23" s="69">
        <v>122290.64</v>
      </c>
      <c r="I23" s="69">
        <v>28213.88</v>
      </c>
      <c r="J23" s="69">
        <v>4058.8</v>
      </c>
      <c r="K23" s="71">
        <f t="shared" si="2"/>
        <v>1694928.5099999998</v>
      </c>
      <c r="L23" s="70">
        <v>320536</v>
      </c>
      <c r="M23" s="51">
        <f t="shared" si="1"/>
        <v>5.2877945378990185</v>
      </c>
    </row>
    <row r="24" spans="1:13" x14ac:dyDescent="0.25">
      <c r="A24" s="67" t="s">
        <v>102</v>
      </c>
      <c r="B24" s="69">
        <v>905.24</v>
      </c>
      <c r="C24" s="69">
        <v>14705.83</v>
      </c>
      <c r="D24" s="69">
        <v>85405.92</v>
      </c>
      <c r="E24" s="69">
        <v>386950.59</v>
      </c>
      <c r="F24" s="69">
        <v>567194.25</v>
      </c>
      <c r="G24" s="69">
        <v>344756.75</v>
      </c>
      <c r="H24" s="69">
        <v>108347.88</v>
      </c>
      <c r="I24" s="69">
        <v>24818.21</v>
      </c>
      <c r="J24" s="69">
        <v>3687.3</v>
      </c>
      <c r="K24" s="71">
        <f t="shared" si="2"/>
        <v>1536771.97</v>
      </c>
      <c r="L24" s="70">
        <v>290678</v>
      </c>
      <c r="M24" s="51">
        <f t="shared" si="1"/>
        <v>5.2868533910375053</v>
      </c>
    </row>
    <row r="25" spans="1:13" x14ac:dyDescent="0.25">
      <c r="A25" s="67" t="s">
        <v>103</v>
      </c>
      <c r="B25" s="69">
        <v>777.52</v>
      </c>
      <c r="C25" s="69">
        <v>13352.47</v>
      </c>
      <c r="D25" s="69">
        <v>85149.29</v>
      </c>
      <c r="E25" s="69">
        <v>426078.69</v>
      </c>
      <c r="F25" s="69">
        <v>614189.1</v>
      </c>
      <c r="G25" s="69">
        <v>331111.12</v>
      </c>
      <c r="H25" s="69">
        <v>88125.72</v>
      </c>
      <c r="I25" s="69">
        <v>17648.37</v>
      </c>
      <c r="J25" s="69">
        <v>1789.4</v>
      </c>
      <c r="K25" s="71">
        <f t="shared" si="2"/>
        <v>1578221.68</v>
      </c>
      <c r="L25" s="70">
        <v>301728</v>
      </c>
      <c r="M25" s="51">
        <f t="shared" si="1"/>
        <v>5.230610616184113</v>
      </c>
    </row>
    <row r="26" spans="1:13" x14ac:dyDescent="0.25">
      <c r="A26" s="67" t="s">
        <v>104</v>
      </c>
      <c r="B26" s="69">
        <v>777.47</v>
      </c>
      <c r="C26" s="69">
        <v>6832.42</v>
      </c>
      <c r="D26" s="69">
        <v>45612.05</v>
      </c>
      <c r="E26" s="69">
        <v>277138.83</v>
      </c>
      <c r="F26" s="69">
        <v>394555.91</v>
      </c>
      <c r="G26" s="69">
        <v>222314.37</v>
      </c>
      <c r="H26" s="69">
        <v>62009.279999999999</v>
      </c>
      <c r="I26" s="69">
        <v>10673.24</v>
      </c>
      <c r="J26" s="69">
        <v>896.8</v>
      </c>
      <c r="K26" s="71">
        <f t="shared" si="2"/>
        <v>1020810.37</v>
      </c>
      <c r="L26" s="70">
        <v>193279</v>
      </c>
      <c r="M26" s="51">
        <f t="shared" si="1"/>
        <v>5.2815379322119833</v>
      </c>
    </row>
    <row r="27" spans="1:13" x14ac:dyDescent="0.25">
      <c r="A27" s="67" t="s">
        <v>105</v>
      </c>
      <c r="B27" s="69">
        <v>156.87</v>
      </c>
      <c r="C27" s="69">
        <v>4361.95</v>
      </c>
      <c r="D27" s="69">
        <v>32696.85</v>
      </c>
      <c r="E27" s="69">
        <v>218416.01</v>
      </c>
      <c r="F27" s="69">
        <v>252061.18</v>
      </c>
      <c r="G27" s="69">
        <v>137184.32000000001</v>
      </c>
      <c r="H27" s="69">
        <v>32850.839999999997</v>
      </c>
      <c r="I27" s="69">
        <v>4906.82</v>
      </c>
      <c r="J27" s="69">
        <v>210.7</v>
      </c>
      <c r="K27" s="71">
        <f t="shared" si="2"/>
        <v>682845.5399999998</v>
      </c>
      <c r="L27" s="70">
        <v>131860</v>
      </c>
      <c r="M27" s="51">
        <f t="shared" si="1"/>
        <v>5.1785646898225375</v>
      </c>
    </row>
    <row r="28" spans="1:13" x14ac:dyDescent="0.25">
      <c r="A28" s="67" t="s">
        <v>106</v>
      </c>
      <c r="B28" s="69">
        <v>326.23</v>
      </c>
      <c r="C28" s="69">
        <v>4991.21</v>
      </c>
      <c r="D28" s="69">
        <v>37496.54</v>
      </c>
      <c r="E28" s="69">
        <v>152253.15</v>
      </c>
      <c r="F28" s="69">
        <v>112756.59</v>
      </c>
      <c r="G28" s="69">
        <v>48170.54</v>
      </c>
      <c r="H28" s="69">
        <v>9252.32</v>
      </c>
      <c r="I28" s="69">
        <v>1878.87</v>
      </c>
      <c r="J28" s="69">
        <v>0</v>
      </c>
      <c r="K28" s="71">
        <f t="shared" si="2"/>
        <v>367125.44999999995</v>
      </c>
      <c r="L28" s="70">
        <v>78203</v>
      </c>
      <c r="M28" s="51">
        <f t="shared" si="1"/>
        <v>4.694518752477526</v>
      </c>
    </row>
    <row r="29" spans="1:13" x14ac:dyDescent="0.25">
      <c r="A29" s="67" t="s">
        <v>57</v>
      </c>
      <c r="B29" s="69">
        <v>342.78</v>
      </c>
      <c r="C29" s="69">
        <v>4839.7</v>
      </c>
      <c r="D29" s="69">
        <v>39269.620000000003</v>
      </c>
      <c r="E29" s="69">
        <v>158569.73000000001</v>
      </c>
      <c r="F29" s="69">
        <v>97222.94</v>
      </c>
      <c r="G29" s="69">
        <v>36887.11</v>
      </c>
      <c r="H29" s="69">
        <v>5575.78</v>
      </c>
      <c r="I29" s="69">
        <v>773</v>
      </c>
      <c r="J29" s="69">
        <v>0</v>
      </c>
      <c r="K29" s="71">
        <f t="shared" si="2"/>
        <v>343480.66000000003</v>
      </c>
      <c r="L29" s="70">
        <v>74624</v>
      </c>
      <c r="M29" s="51">
        <f t="shared" si="1"/>
        <v>4.6028175921955405</v>
      </c>
    </row>
    <row r="30" spans="1:13" x14ac:dyDescent="0.25">
      <c r="A30" s="67" t="s">
        <v>58</v>
      </c>
      <c r="B30" s="69">
        <v>177.18</v>
      </c>
      <c r="C30" s="69">
        <v>2653.55</v>
      </c>
      <c r="D30" s="69">
        <v>23937.45</v>
      </c>
      <c r="E30" s="69">
        <v>140066.32</v>
      </c>
      <c r="F30" s="69">
        <v>95618.57</v>
      </c>
      <c r="G30" s="69">
        <v>52874.45</v>
      </c>
      <c r="H30" s="69">
        <v>11892.2</v>
      </c>
      <c r="I30" s="69">
        <v>2009.44</v>
      </c>
      <c r="J30" s="69">
        <v>18.399999999999999</v>
      </c>
      <c r="K30" s="71">
        <f t="shared" si="2"/>
        <v>329247.56000000006</v>
      </c>
      <c r="L30" s="70">
        <v>66954</v>
      </c>
      <c r="M30" s="51">
        <f t="shared" si="1"/>
        <v>4.9175188935687197</v>
      </c>
    </row>
    <row r="31" spans="1:13" x14ac:dyDescent="0.25">
      <c r="A31" s="67" t="s">
        <v>59</v>
      </c>
      <c r="B31" s="69">
        <v>315.93</v>
      </c>
      <c r="C31" s="69">
        <v>11966</v>
      </c>
      <c r="D31" s="69">
        <v>84119.39</v>
      </c>
      <c r="E31" s="69">
        <v>304509.45</v>
      </c>
      <c r="F31" s="69">
        <v>228702.07</v>
      </c>
      <c r="G31" s="69">
        <v>119046.43</v>
      </c>
      <c r="H31" s="69">
        <v>43759.54</v>
      </c>
      <c r="I31" s="69">
        <v>13181.57</v>
      </c>
      <c r="J31" s="69">
        <v>354.8</v>
      </c>
      <c r="K31" s="71">
        <f t="shared" si="2"/>
        <v>805955.18</v>
      </c>
      <c r="L31" s="70">
        <v>164588</v>
      </c>
      <c r="M31" s="51">
        <f t="shared" si="1"/>
        <v>4.896804019734124</v>
      </c>
    </row>
    <row r="32" spans="1:13" x14ac:dyDescent="0.25">
      <c r="A32" s="67" t="s">
        <v>60</v>
      </c>
      <c r="B32" s="69">
        <v>5402.71</v>
      </c>
      <c r="C32" s="69">
        <v>18766.099999999999</v>
      </c>
      <c r="D32" s="69">
        <v>96365.01</v>
      </c>
      <c r="E32" s="69">
        <v>351202.08</v>
      </c>
      <c r="F32" s="69">
        <v>380190.95</v>
      </c>
      <c r="G32" s="69">
        <v>241731.9</v>
      </c>
      <c r="H32" s="69">
        <v>90451.54</v>
      </c>
      <c r="I32" s="69">
        <v>23308.44</v>
      </c>
      <c r="J32" s="69">
        <v>3230</v>
      </c>
      <c r="K32" s="71">
        <f t="shared" si="2"/>
        <v>1210648.73</v>
      </c>
      <c r="L32" s="70">
        <v>237850</v>
      </c>
      <c r="M32" s="51">
        <f t="shared" si="1"/>
        <v>5.0899673323523231</v>
      </c>
    </row>
    <row r="33" spans="1:13" x14ac:dyDescent="0.25">
      <c r="A33" s="67" t="s">
        <v>61</v>
      </c>
      <c r="B33" s="69">
        <v>976.19</v>
      </c>
      <c r="C33" s="69">
        <v>12594.55</v>
      </c>
      <c r="D33" s="69">
        <v>55091.82</v>
      </c>
      <c r="E33" s="69">
        <v>268246.87</v>
      </c>
      <c r="F33" s="69">
        <v>372059.97</v>
      </c>
      <c r="G33" s="69">
        <v>291098.69</v>
      </c>
      <c r="H33" s="69">
        <v>118163.98</v>
      </c>
      <c r="I33" s="69">
        <v>32270.31</v>
      </c>
      <c r="J33" s="69">
        <v>5094.8</v>
      </c>
      <c r="K33" s="71">
        <f t="shared" ref="K33:K61" si="4">SUM(B33:J33)</f>
        <v>1155597.18</v>
      </c>
      <c r="L33" s="70">
        <v>214047</v>
      </c>
      <c r="M33" s="51">
        <f t="shared" si="1"/>
        <v>5.3988011044303352</v>
      </c>
    </row>
    <row r="34" spans="1:13" x14ac:dyDescent="0.25">
      <c r="A34" s="8" t="s">
        <v>108</v>
      </c>
      <c r="B34" s="13">
        <f>SUM(B21:B33)</f>
        <v>11913.970000000001</v>
      </c>
      <c r="C34" s="13">
        <f t="shared" ref="C34:J34" si="5">SUM(C21:C33)</f>
        <v>131777.60999999999</v>
      </c>
      <c r="D34" s="13">
        <f t="shared" si="5"/>
        <v>836724.99999999988</v>
      </c>
      <c r="E34" s="13">
        <f t="shared" si="5"/>
        <v>3939676.8800000004</v>
      </c>
      <c r="F34" s="13">
        <f t="shared" si="5"/>
        <v>5034296.87</v>
      </c>
      <c r="G34" s="13">
        <f t="shared" si="5"/>
        <v>3091962.54</v>
      </c>
      <c r="H34" s="13">
        <f t="shared" si="5"/>
        <v>975997.80999999994</v>
      </c>
      <c r="I34" s="13">
        <f t="shared" si="5"/>
        <v>223699.09</v>
      </c>
      <c r="J34" s="13">
        <f t="shared" si="5"/>
        <v>27092.800000000003</v>
      </c>
      <c r="K34" s="72">
        <f t="shared" si="4"/>
        <v>14273142.570000002</v>
      </c>
      <c r="L34" s="12">
        <f>SUM(L21:L33)</f>
        <v>2729600</v>
      </c>
      <c r="M34" s="72">
        <f t="shared" si="1"/>
        <v>5.2290235089390391</v>
      </c>
    </row>
    <row r="35" spans="1:13" x14ac:dyDescent="0.25">
      <c r="A35" s="67" t="s">
        <v>62</v>
      </c>
      <c r="B35" s="69">
        <v>716.55</v>
      </c>
      <c r="C35" s="69">
        <v>12632.55</v>
      </c>
      <c r="D35" s="69">
        <v>75006.039999999994</v>
      </c>
      <c r="E35" s="69">
        <v>304683.59000000003</v>
      </c>
      <c r="F35" s="69">
        <v>345073.52</v>
      </c>
      <c r="G35" s="69">
        <v>277603.20000000001</v>
      </c>
      <c r="H35" s="69">
        <v>131321.79</v>
      </c>
      <c r="I35" s="69">
        <v>46318.19</v>
      </c>
      <c r="J35" s="69">
        <v>11178.1</v>
      </c>
      <c r="K35" s="71">
        <f t="shared" si="4"/>
        <v>1204533.53</v>
      </c>
      <c r="L35" s="70">
        <v>224738</v>
      </c>
      <c r="M35" s="71">
        <f t="shared" si="1"/>
        <v>5.3597234557573712</v>
      </c>
    </row>
    <row r="36" spans="1:13" x14ac:dyDescent="0.25">
      <c r="A36" s="67" t="s">
        <v>63</v>
      </c>
      <c r="B36" s="69">
        <v>2508.38</v>
      </c>
      <c r="C36" s="69">
        <v>18697.810000000001</v>
      </c>
      <c r="D36" s="69">
        <v>67980.25</v>
      </c>
      <c r="E36" s="69">
        <v>230677.08</v>
      </c>
      <c r="F36" s="69">
        <v>354304.47</v>
      </c>
      <c r="G36" s="69">
        <v>258158.74</v>
      </c>
      <c r="H36" s="69">
        <v>156981.57999999999</v>
      </c>
      <c r="I36" s="69">
        <v>83761.17</v>
      </c>
      <c r="J36" s="69">
        <v>25105.4</v>
      </c>
      <c r="K36" s="71">
        <f t="shared" si="4"/>
        <v>1198174.8799999999</v>
      </c>
      <c r="L36" s="70">
        <v>218496</v>
      </c>
      <c r="M36" s="71">
        <f t="shared" si="1"/>
        <v>5.4837382835383712</v>
      </c>
    </row>
    <row r="37" spans="1:13" x14ac:dyDescent="0.25">
      <c r="A37" s="67" t="s">
        <v>64</v>
      </c>
      <c r="B37" s="69">
        <v>999.5</v>
      </c>
      <c r="C37" s="69">
        <v>15589.24</v>
      </c>
      <c r="D37" s="69">
        <v>78904.679999999993</v>
      </c>
      <c r="E37" s="69">
        <v>269497.78999999998</v>
      </c>
      <c r="F37" s="69">
        <v>398876.21</v>
      </c>
      <c r="G37" s="69">
        <v>287376.34000000003</v>
      </c>
      <c r="H37" s="69">
        <v>165842.74</v>
      </c>
      <c r="I37" s="69">
        <v>83905.21</v>
      </c>
      <c r="J37" s="69">
        <v>21947.4</v>
      </c>
      <c r="K37" s="71">
        <f t="shared" si="4"/>
        <v>1322939.1099999999</v>
      </c>
      <c r="L37" s="70">
        <v>240957</v>
      </c>
      <c r="M37" s="71">
        <f t="shared" si="1"/>
        <v>5.4903535070572751</v>
      </c>
    </row>
    <row r="38" spans="1:13" x14ac:dyDescent="0.25">
      <c r="A38" s="67" t="s">
        <v>65</v>
      </c>
      <c r="B38" s="69">
        <v>581.1</v>
      </c>
      <c r="C38" s="69">
        <v>17781.669999999998</v>
      </c>
      <c r="D38" s="69">
        <v>114934.28</v>
      </c>
      <c r="E38" s="69">
        <v>343932.15</v>
      </c>
      <c r="F38" s="69">
        <v>277013.65999999997</v>
      </c>
      <c r="G38" s="69">
        <v>219610.86</v>
      </c>
      <c r="H38" s="69">
        <v>117928.17</v>
      </c>
      <c r="I38" s="69">
        <v>62591.3</v>
      </c>
      <c r="J38" s="69">
        <v>14900.5</v>
      </c>
      <c r="K38" s="71">
        <f t="shared" si="4"/>
        <v>1169273.69</v>
      </c>
      <c r="L38" s="70">
        <v>225340</v>
      </c>
      <c r="M38" s="71">
        <f t="shared" si="1"/>
        <v>5.1889309044111123</v>
      </c>
    </row>
    <row r="39" spans="1:13" x14ac:dyDescent="0.25">
      <c r="A39" s="67" t="s">
        <v>66</v>
      </c>
      <c r="B39" s="69">
        <v>606.39</v>
      </c>
      <c r="C39" s="69">
        <v>14574.07</v>
      </c>
      <c r="D39" s="69">
        <v>114074.01</v>
      </c>
      <c r="E39" s="69">
        <v>335574.9</v>
      </c>
      <c r="F39" s="69">
        <v>313773.07</v>
      </c>
      <c r="G39" s="69">
        <v>262454.17</v>
      </c>
      <c r="H39" s="69">
        <v>150826.76</v>
      </c>
      <c r="I39" s="69">
        <v>73322.84</v>
      </c>
      <c r="J39" s="69">
        <v>10855.3</v>
      </c>
      <c r="K39" s="71">
        <f t="shared" si="4"/>
        <v>1276061.51</v>
      </c>
      <c r="L39" s="70">
        <v>239228</v>
      </c>
      <c r="M39" s="71">
        <f t="shared" si="1"/>
        <v>5.3340809186215656</v>
      </c>
    </row>
    <row r="40" spans="1:13" x14ac:dyDescent="0.25">
      <c r="A40" s="67" t="s">
        <v>67</v>
      </c>
      <c r="B40" s="69">
        <v>1311.12</v>
      </c>
      <c r="C40" s="69">
        <v>35015.910000000003</v>
      </c>
      <c r="D40" s="69">
        <v>90472.77</v>
      </c>
      <c r="E40" s="69">
        <v>263878.49</v>
      </c>
      <c r="F40" s="69">
        <v>265552.32</v>
      </c>
      <c r="G40" s="69">
        <v>239405.19</v>
      </c>
      <c r="H40" s="69">
        <v>146096.72</v>
      </c>
      <c r="I40" s="69">
        <v>67704.78</v>
      </c>
      <c r="J40" s="69">
        <v>24319.7</v>
      </c>
      <c r="K40" s="71">
        <f t="shared" si="4"/>
        <v>1133757</v>
      </c>
      <c r="L40" s="70">
        <v>216798</v>
      </c>
      <c r="M40" s="71">
        <f t="shared" si="1"/>
        <v>5.2295547006891203</v>
      </c>
    </row>
    <row r="41" spans="1:13" x14ac:dyDescent="0.25">
      <c r="A41" s="67" t="s">
        <v>68</v>
      </c>
      <c r="B41" s="69">
        <v>1001.22</v>
      </c>
      <c r="C41" s="69">
        <v>17732.05</v>
      </c>
      <c r="D41" s="69">
        <v>114950.77</v>
      </c>
      <c r="E41" s="69">
        <v>312735.65999999997</v>
      </c>
      <c r="F41" s="69">
        <v>346219.3</v>
      </c>
      <c r="G41" s="69">
        <v>273900.19</v>
      </c>
      <c r="H41" s="69">
        <v>163318.62</v>
      </c>
      <c r="I41" s="69">
        <v>71330.679999999993</v>
      </c>
      <c r="J41" s="69">
        <v>26424.3</v>
      </c>
      <c r="K41" s="71">
        <f t="shared" si="4"/>
        <v>1327612.79</v>
      </c>
      <c r="L41" s="70">
        <v>249505</v>
      </c>
      <c r="M41" s="71">
        <f t="shared" si="1"/>
        <v>5.3209867136931122</v>
      </c>
    </row>
    <row r="42" spans="1:13" x14ac:dyDescent="0.25">
      <c r="A42" s="67" t="s">
        <v>69</v>
      </c>
      <c r="B42" s="69">
        <v>2022.93</v>
      </c>
      <c r="C42" s="69">
        <v>42724.9</v>
      </c>
      <c r="D42" s="69">
        <v>229316.46</v>
      </c>
      <c r="E42" s="69">
        <v>534989.52</v>
      </c>
      <c r="F42" s="69">
        <v>446239.51</v>
      </c>
      <c r="G42" s="69">
        <v>253184.39</v>
      </c>
      <c r="H42" s="69">
        <v>109086.66</v>
      </c>
      <c r="I42" s="69">
        <v>37007.81</v>
      </c>
      <c r="J42" s="69">
        <v>11868</v>
      </c>
      <c r="K42" s="71">
        <f t="shared" si="4"/>
        <v>1666440.18</v>
      </c>
      <c r="L42" s="70">
        <v>346681</v>
      </c>
      <c r="M42" s="71">
        <f t="shared" si="1"/>
        <v>4.8068402364133016</v>
      </c>
    </row>
    <row r="43" spans="1:13" x14ac:dyDescent="0.25">
      <c r="A43" s="67" t="s">
        <v>70</v>
      </c>
      <c r="B43" s="69">
        <v>1467.14</v>
      </c>
      <c r="C43" s="69">
        <v>33581.74</v>
      </c>
      <c r="D43" s="69">
        <v>187748.25</v>
      </c>
      <c r="E43" s="69">
        <v>446345.25</v>
      </c>
      <c r="F43" s="69">
        <v>351957.42</v>
      </c>
      <c r="G43" s="69">
        <v>192478.54</v>
      </c>
      <c r="H43" s="69">
        <v>68664.05</v>
      </c>
      <c r="I43" s="69">
        <v>19112.73</v>
      </c>
      <c r="J43" s="69">
        <v>4844.8999999999996</v>
      </c>
      <c r="K43" s="71">
        <f t="shared" si="4"/>
        <v>1306200.02</v>
      </c>
      <c r="L43" s="70">
        <v>274776</v>
      </c>
      <c r="M43" s="71">
        <f t="shared" si="1"/>
        <v>4.7536903514135149</v>
      </c>
    </row>
    <row r="44" spans="1:13" x14ac:dyDescent="0.25">
      <c r="A44" s="67" t="s">
        <v>71</v>
      </c>
      <c r="B44" s="69">
        <v>2769.32</v>
      </c>
      <c r="C44" s="69">
        <v>52313.97</v>
      </c>
      <c r="D44" s="69">
        <v>230924.78</v>
      </c>
      <c r="E44" s="69">
        <v>469218.36</v>
      </c>
      <c r="F44" s="69">
        <v>322188.90000000002</v>
      </c>
      <c r="G44" s="69">
        <v>156102.51</v>
      </c>
      <c r="H44" s="69">
        <v>51453.71</v>
      </c>
      <c r="I44" s="69">
        <v>14438.79</v>
      </c>
      <c r="J44" s="69">
        <v>5183.1499999999996</v>
      </c>
      <c r="K44" s="71">
        <f t="shared" si="4"/>
        <v>1304593.49</v>
      </c>
      <c r="L44" s="70">
        <v>285572</v>
      </c>
      <c r="M44" s="71">
        <f t="shared" si="1"/>
        <v>4.5683522544227024</v>
      </c>
    </row>
    <row r="45" spans="1:13" x14ac:dyDescent="0.25">
      <c r="A45" s="67" t="s">
        <v>72</v>
      </c>
      <c r="B45" s="69">
        <v>2237.5700000000002</v>
      </c>
      <c r="C45" s="69">
        <v>29891.69</v>
      </c>
      <c r="D45" s="69">
        <v>185089.71</v>
      </c>
      <c r="E45" s="69">
        <v>469224.42</v>
      </c>
      <c r="F45" s="69">
        <v>366768.37</v>
      </c>
      <c r="G45" s="69">
        <v>184963.24</v>
      </c>
      <c r="H45" s="69">
        <v>73679.679999999993</v>
      </c>
      <c r="I45" s="69">
        <v>23118.67</v>
      </c>
      <c r="J45" s="69">
        <v>6929.7</v>
      </c>
      <c r="K45" s="71">
        <f t="shared" si="4"/>
        <v>1341903.0499999998</v>
      </c>
      <c r="L45" s="70">
        <v>280905</v>
      </c>
      <c r="M45" s="71">
        <f t="shared" si="1"/>
        <v>4.7770707178583498</v>
      </c>
    </row>
    <row r="46" spans="1:13" x14ac:dyDescent="0.25">
      <c r="A46" s="67" t="s">
        <v>73</v>
      </c>
      <c r="B46" s="69">
        <v>3224.68</v>
      </c>
      <c r="C46" s="69">
        <v>56234.57</v>
      </c>
      <c r="D46" s="69">
        <v>277002.07</v>
      </c>
      <c r="E46" s="69">
        <v>543815.87</v>
      </c>
      <c r="F46" s="69">
        <v>405698.44</v>
      </c>
      <c r="G46" s="69">
        <v>175695.71</v>
      </c>
      <c r="H46" s="69">
        <v>50079.67</v>
      </c>
      <c r="I46" s="69">
        <v>9234.82</v>
      </c>
      <c r="J46" s="69">
        <v>895.1</v>
      </c>
      <c r="K46" s="71">
        <f t="shared" si="4"/>
        <v>1521880.93</v>
      </c>
      <c r="L46" s="70">
        <v>334239</v>
      </c>
      <c r="M46" s="71">
        <f t="shared" si="1"/>
        <v>4.5532715511954018</v>
      </c>
    </row>
    <row r="47" spans="1:13" x14ac:dyDescent="0.25">
      <c r="A47" s="67" t="s">
        <v>74</v>
      </c>
      <c r="B47" s="69">
        <v>5308.44</v>
      </c>
      <c r="C47" s="69">
        <v>97279.39</v>
      </c>
      <c r="D47" s="69">
        <v>420217.45</v>
      </c>
      <c r="E47" s="69">
        <v>743055.7</v>
      </c>
      <c r="F47" s="69">
        <v>467179.36</v>
      </c>
      <c r="G47" s="69">
        <v>173441.89</v>
      </c>
      <c r="H47" s="69">
        <v>38168.31</v>
      </c>
      <c r="I47" s="69">
        <v>6174.35</v>
      </c>
      <c r="J47" s="69">
        <v>212.4</v>
      </c>
      <c r="K47" s="71">
        <f t="shared" si="4"/>
        <v>1951037.29</v>
      </c>
      <c r="L47" s="70">
        <v>447589</v>
      </c>
      <c r="M47" s="71">
        <f t="shared" si="1"/>
        <v>4.3589929377174146</v>
      </c>
    </row>
    <row r="48" spans="1:13" x14ac:dyDescent="0.25">
      <c r="A48" s="8" t="s">
        <v>107</v>
      </c>
      <c r="B48" s="13">
        <f>SUM(B35:B47)</f>
        <v>24754.339999999997</v>
      </c>
      <c r="C48" s="13">
        <f t="shared" ref="C48:L48" si="6">SUM(C35:C47)</f>
        <v>444049.56</v>
      </c>
      <c r="D48" s="13">
        <f t="shared" si="6"/>
        <v>2186621.52</v>
      </c>
      <c r="E48" s="13">
        <f t="shared" si="6"/>
        <v>5267628.7799999993</v>
      </c>
      <c r="F48" s="13">
        <f t="shared" si="6"/>
        <v>4660844.55</v>
      </c>
      <c r="G48" s="13">
        <f t="shared" si="6"/>
        <v>2954374.97</v>
      </c>
      <c r="H48" s="13">
        <f t="shared" si="6"/>
        <v>1423448.46</v>
      </c>
      <c r="I48" s="13">
        <f t="shared" si="6"/>
        <v>598021.34</v>
      </c>
      <c r="J48" s="13">
        <f t="shared" si="6"/>
        <v>164663.94999999998</v>
      </c>
      <c r="K48" s="72">
        <f t="shared" si="4"/>
        <v>17724407.469999999</v>
      </c>
      <c r="L48" s="12">
        <f t="shared" si="6"/>
        <v>3584824</v>
      </c>
      <c r="M48" s="72">
        <f t="shared" si="1"/>
        <v>4.9442894462880185</v>
      </c>
    </row>
    <row r="49" spans="1:13" x14ac:dyDescent="0.25">
      <c r="A49" s="67" t="s">
        <v>75</v>
      </c>
      <c r="B49" s="69">
        <v>5025.3900000000003</v>
      </c>
      <c r="C49" s="69">
        <v>20276.169999999998</v>
      </c>
      <c r="D49" s="69">
        <v>142801.85</v>
      </c>
      <c r="E49" s="69">
        <v>321443.09999999998</v>
      </c>
      <c r="F49" s="69">
        <v>230491.09</v>
      </c>
      <c r="G49" s="69">
        <v>109219.1</v>
      </c>
      <c r="H49" s="69">
        <v>31466.78</v>
      </c>
      <c r="I49" s="69">
        <v>6949.74</v>
      </c>
      <c r="J49" s="69">
        <v>804.3</v>
      </c>
      <c r="K49" s="51">
        <f t="shared" si="4"/>
        <v>868477.52</v>
      </c>
      <c r="L49" s="70">
        <v>187754</v>
      </c>
      <c r="M49" s="71">
        <f t="shared" si="1"/>
        <v>4.6256139416470488</v>
      </c>
    </row>
    <row r="50" spans="1:13" x14ac:dyDescent="0.25">
      <c r="A50" s="67" t="s">
        <v>76</v>
      </c>
      <c r="B50" s="69">
        <v>887.84</v>
      </c>
      <c r="C50" s="69">
        <v>16340.9</v>
      </c>
      <c r="D50" s="69">
        <v>113804.41</v>
      </c>
      <c r="E50" s="69">
        <v>314048.56</v>
      </c>
      <c r="F50" s="69">
        <v>227017.09</v>
      </c>
      <c r="G50" s="69">
        <v>105598.94</v>
      </c>
      <c r="H50" s="69">
        <v>29412.05</v>
      </c>
      <c r="I50" s="69">
        <v>5224.45</v>
      </c>
      <c r="J50" s="69">
        <v>634.70000000000005</v>
      </c>
      <c r="K50" s="51">
        <f t="shared" si="4"/>
        <v>812968.94</v>
      </c>
      <c r="L50" s="70">
        <v>173452</v>
      </c>
      <c r="M50" s="71">
        <f t="shared" si="1"/>
        <v>4.6869966330742798</v>
      </c>
    </row>
    <row r="51" spans="1:13" x14ac:dyDescent="0.25">
      <c r="A51" s="67" t="s">
        <v>77</v>
      </c>
      <c r="B51" s="69">
        <v>2326.37</v>
      </c>
      <c r="C51" s="69">
        <v>25257.01</v>
      </c>
      <c r="D51" s="69">
        <v>159674.10999999999</v>
      </c>
      <c r="E51" s="69">
        <v>474705.33</v>
      </c>
      <c r="F51" s="69">
        <v>424653.79</v>
      </c>
      <c r="G51" s="69">
        <v>240968.78</v>
      </c>
      <c r="H51" s="69">
        <v>88686.47</v>
      </c>
      <c r="I51" s="69">
        <v>24529.19</v>
      </c>
      <c r="J51" s="69">
        <v>1724.7</v>
      </c>
      <c r="K51" s="51">
        <f t="shared" si="4"/>
        <v>1442525.75</v>
      </c>
      <c r="L51" s="70">
        <v>291842</v>
      </c>
      <c r="M51" s="71">
        <f t="shared" si="1"/>
        <v>4.9428312237443546</v>
      </c>
    </row>
    <row r="52" spans="1:13" x14ac:dyDescent="0.25">
      <c r="A52" s="67" t="s">
        <v>78</v>
      </c>
      <c r="B52" s="69">
        <v>2405.15</v>
      </c>
      <c r="C52" s="69">
        <v>23463.01</v>
      </c>
      <c r="D52" s="69">
        <v>176729.82</v>
      </c>
      <c r="E52" s="69">
        <v>466959.16</v>
      </c>
      <c r="F52" s="69">
        <v>424807.31</v>
      </c>
      <c r="G52" s="69">
        <v>220946.24</v>
      </c>
      <c r="H52" s="69">
        <v>73595.55</v>
      </c>
      <c r="I52" s="69">
        <v>18532.810000000001</v>
      </c>
      <c r="J52" s="69">
        <v>2870.5</v>
      </c>
      <c r="K52" s="51">
        <f t="shared" si="4"/>
        <v>1410309.55</v>
      </c>
      <c r="L52" s="70">
        <v>287533</v>
      </c>
      <c r="M52" s="71">
        <f t="shared" si="1"/>
        <v>4.9048615289375483</v>
      </c>
    </row>
    <row r="53" spans="1:13" x14ac:dyDescent="0.25">
      <c r="A53" s="67" t="s">
        <v>79</v>
      </c>
      <c r="B53" s="69">
        <v>1024.8699999999999</v>
      </c>
      <c r="C53" s="69">
        <v>17567.78</v>
      </c>
      <c r="D53" s="69">
        <v>114042.65</v>
      </c>
      <c r="E53" s="69">
        <v>386702.56</v>
      </c>
      <c r="F53" s="69">
        <v>411494.8</v>
      </c>
      <c r="G53" s="69">
        <v>239906.2</v>
      </c>
      <c r="H53" s="69">
        <v>98413.15</v>
      </c>
      <c r="I53" s="69">
        <v>27491.55</v>
      </c>
      <c r="J53" s="69">
        <v>5853.7</v>
      </c>
      <c r="K53" s="51">
        <f t="shared" si="4"/>
        <v>1302497.2599999998</v>
      </c>
      <c r="L53" s="70">
        <v>256245</v>
      </c>
      <c r="M53" s="71">
        <f t="shared" si="1"/>
        <v>5.0830153173720456</v>
      </c>
    </row>
    <row r="54" spans="1:13" x14ac:dyDescent="0.25">
      <c r="A54" s="67" t="s">
        <v>80</v>
      </c>
      <c r="B54" s="69">
        <v>859.8</v>
      </c>
      <c r="C54" s="69">
        <v>12793.44</v>
      </c>
      <c r="D54" s="69">
        <v>52005.59</v>
      </c>
      <c r="E54" s="69">
        <v>222703.08</v>
      </c>
      <c r="F54" s="69">
        <v>327780.39</v>
      </c>
      <c r="G54" s="69">
        <v>273888.26</v>
      </c>
      <c r="H54" s="69">
        <v>139866.54</v>
      </c>
      <c r="I54" s="69">
        <v>45910.67</v>
      </c>
      <c r="J54" s="69">
        <v>12729</v>
      </c>
      <c r="K54" s="51">
        <f t="shared" si="4"/>
        <v>1088536.77</v>
      </c>
      <c r="L54" s="70">
        <v>198189</v>
      </c>
      <c r="M54" s="71">
        <f t="shared" si="1"/>
        <v>5.4924176922028973</v>
      </c>
    </row>
    <row r="55" spans="1:13" x14ac:dyDescent="0.25">
      <c r="A55" s="67" t="s">
        <v>81</v>
      </c>
      <c r="B55" s="69">
        <v>438</v>
      </c>
      <c r="C55" s="69">
        <v>21600.35</v>
      </c>
      <c r="D55" s="69">
        <v>100449.66</v>
      </c>
      <c r="E55" s="69">
        <v>303888.2</v>
      </c>
      <c r="F55" s="69">
        <v>353591.66</v>
      </c>
      <c r="G55" s="69">
        <v>241137.12</v>
      </c>
      <c r="H55" s="69">
        <v>106349.73</v>
      </c>
      <c r="I55" s="69">
        <v>32522.080000000002</v>
      </c>
      <c r="J55" s="69">
        <v>8786.7999999999993</v>
      </c>
      <c r="K55" s="51">
        <f t="shared" si="4"/>
        <v>1168763.6000000001</v>
      </c>
      <c r="L55" s="70">
        <v>226713</v>
      </c>
      <c r="M55" s="71">
        <f t="shared" si="1"/>
        <v>5.1552562049816295</v>
      </c>
    </row>
    <row r="56" spans="1:13" x14ac:dyDescent="0.25">
      <c r="A56" s="67" t="s">
        <v>82</v>
      </c>
      <c r="B56" s="69">
        <v>207.44</v>
      </c>
      <c r="C56" s="69">
        <v>22591.06</v>
      </c>
      <c r="D56" s="69">
        <v>105954.35</v>
      </c>
      <c r="E56" s="69">
        <v>311633.95</v>
      </c>
      <c r="F56" s="69">
        <v>327955.59000000003</v>
      </c>
      <c r="G56" s="69">
        <v>205836.65</v>
      </c>
      <c r="H56" s="69">
        <v>80504.759999999995</v>
      </c>
      <c r="I56" s="69">
        <v>21158.14</v>
      </c>
      <c r="J56" s="69">
        <v>3889</v>
      </c>
      <c r="K56" s="51">
        <f t="shared" si="4"/>
        <v>1079730.94</v>
      </c>
      <c r="L56" s="70">
        <v>215338</v>
      </c>
      <c r="M56" s="71">
        <f t="shared" si="1"/>
        <v>5.0141217063407293</v>
      </c>
    </row>
    <row r="57" spans="1:13" x14ac:dyDescent="0.25">
      <c r="A57" s="67" t="s">
        <v>83</v>
      </c>
      <c r="B57" s="69">
        <v>1617.74</v>
      </c>
      <c r="C57" s="69">
        <v>41628</v>
      </c>
      <c r="D57" s="69">
        <v>178071.34</v>
      </c>
      <c r="E57" s="69">
        <v>363355.06</v>
      </c>
      <c r="F57" s="69">
        <v>365515.76</v>
      </c>
      <c r="G57" s="69">
        <v>213377.65</v>
      </c>
      <c r="H57" s="69">
        <v>91519.9</v>
      </c>
      <c r="I57" s="69">
        <v>29603.01</v>
      </c>
      <c r="J57" s="69">
        <v>11437.9</v>
      </c>
      <c r="K57" s="51">
        <f t="shared" si="4"/>
        <v>1296126.3599999999</v>
      </c>
      <c r="L57" s="70">
        <v>251549</v>
      </c>
      <c r="M57" s="71">
        <f t="shared" si="1"/>
        <v>5.1525800539855053</v>
      </c>
    </row>
    <row r="58" spans="1:13" x14ac:dyDescent="0.25">
      <c r="A58" s="67" t="s">
        <v>84</v>
      </c>
      <c r="B58" s="69">
        <v>891.27</v>
      </c>
      <c r="C58" s="69">
        <v>30575.82</v>
      </c>
      <c r="D58" s="69">
        <v>111998.69</v>
      </c>
      <c r="E58" s="69">
        <v>375500.39</v>
      </c>
      <c r="F58" s="69">
        <v>385070.53</v>
      </c>
      <c r="G58" s="69">
        <v>251364.56</v>
      </c>
      <c r="H58" s="69">
        <v>117829.1</v>
      </c>
      <c r="I58" s="69">
        <v>39534.9</v>
      </c>
      <c r="J58" s="69">
        <v>14604.9</v>
      </c>
      <c r="K58" s="51">
        <f t="shared" si="4"/>
        <v>1327370.1599999999</v>
      </c>
      <c r="L58" s="70">
        <v>260921</v>
      </c>
      <c r="M58" s="71">
        <f t="shared" si="1"/>
        <v>5.0872492440240533</v>
      </c>
    </row>
    <row r="59" spans="1:13" x14ac:dyDescent="0.25">
      <c r="A59" s="67" t="s">
        <v>85</v>
      </c>
      <c r="B59" s="69">
        <v>2341.66</v>
      </c>
      <c r="C59" s="69">
        <v>39981.550000000003</v>
      </c>
      <c r="D59" s="69">
        <v>175932.69</v>
      </c>
      <c r="E59" s="69">
        <v>388150.07</v>
      </c>
      <c r="F59" s="69">
        <v>388642.44</v>
      </c>
      <c r="G59" s="69">
        <v>288537.71999999997</v>
      </c>
      <c r="H59" s="69">
        <v>158089.85999999999</v>
      </c>
      <c r="I59" s="69">
        <v>60939.63</v>
      </c>
      <c r="J59" s="69">
        <v>21489.46</v>
      </c>
      <c r="K59" s="51">
        <f t="shared" si="4"/>
        <v>1524105.0799999996</v>
      </c>
      <c r="L59" s="70">
        <v>299252</v>
      </c>
      <c r="M59" s="71">
        <f t="shared" si="1"/>
        <v>5.0930489353454602</v>
      </c>
    </row>
    <row r="60" spans="1:13" x14ac:dyDescent="0.25">
      <c r="A60" s="67" t="s">
        <v>56</v>
      </c>
      <c r="B60" s="51">
        <v>2280.52</v>
      </c>
      <c r="C60" s="51">
        <v>35238.94</v>
      </c>
      <c r="D60" s="51">
        <v>128571.16</v>
      </c>
      <c r="E60" s="51">
        <v>335643.19</v>
      </c>
      <c r="F60" s="51">
        <v>388092.38</v>
      </c>
      <c r="G60" s="51">
        <v>315012.3</v>
      </c>
      <c r="H60" s="51">
        <v>192787.45</v>
      </c>
      <c r="I60" s="51">
        <v>87699.98</v>
      </c>
      <c r="J60" s="51">
        <v>43708.66</v>
      </c>
      <c r="K60" s="51">
        <f t="shared" si="4"/>
        <v>1529034.5799999998</v>
      </c>
      <c r="L60" s="74">
        <v>286817</v>
      </c>
      <c r="M60" s="51">
        <f t="shared" si="1"/>
        <v>5.3310458585090839</v>
      </c>
    </row>
    <row r="61" spans="1:13" x14ac:dyDescent="0.25">
      <c r="A61" s="67" t="s">
        <v>55</v>
      </c>
      <c r="B61" s="51">
        <v>1457.69</v>
      </c>
      <c r="C61" s="51">
        <v>23494.799999999999</v>
      </c>
      <c r="D61" s="51">
        <v>97305.55</v>
      </c>
      <c r="E61" s="51">
        <v>283862.02</v>
      </c>
      <c r="F61" s="51">
        <v>360015.94</v>
      </c>
      <c r="G61" s="51">
        <v>307930.03000000003</v>
      </c>
      <c r="H61" s="51">
        <v>190494.03</v>
      </c>
      <c r="I61" s="51">
        <v>85557.32</v>
      </c>
      <c r="J61" s="51">
        <v>38298.400000000001</v>
      </c>
      <c r="K61" s="51">
        <f t="shared" si="4"/>
        <v>1388415.78</v>
      </c>
      <c r="L61" s="74">
        <v>254218</v>
      </c>
      <c r="M61" s="51">
        <f t="shared" si="1"/>
        <v>5.461516415045355</v>
      </c>
    </row>
    <row r="62" spans="1:13" x14ac:dyDescent="0.25">
      <c r="A62" s="8" t="s">
        <v>54</v>
      </c>
      <c r="B62" s="72">
        <f>SUM(B49:B61)</f>
        <v>21763.739999999998</v>
      </c>
      <c r="C62" s="72">
        <f t="shared" ref="C62:K62" si="7">SUM(C49:C61)</f>
        <v>330808.83</v>
      </c>
      <c r="D62" s="72">
        <f t="shared" si="7"/>
        <v>1657341.8699999999</v>
      </c>
      <c r="E62" s="72">
        <f t="shared" si="7"/>
        <v>4548594.67</v>
      </c>
      <c r="F62" s="72">
        <f t="shared" si="7"/>
        <v>4615128.7700000014</v>
      </c>
      <c r="G62" s="72">
        <f t="shared" si="7"/>
        <v>3013723.55</v>
      </c>
      <c r="H62" s="72">
        <f t="shared" si="7"/>
        <v>1399015.37</v>
      </c>
      <c r="I62" s="72">
        <f t="shared" si="7"/>
        <v>485653.47</v>
      </c>
      <c r="J62" s="72">
        <f t="shared" si="7"/>
        <v>166832.01999999999</v>
      </c>
      <c r="K62" s="72">
        <f t="shared" si="7"/>
        <v>16238862.289999997</v>
      </c>
      <c r="L62" s="73">
        <f>SUM(L49:L61)</f>
        <v>3189823</v>
      </c>
      <c r="M62" s="13">
        <f>IFERROR((K62/L62),0)</f>
        <v>5.0908349115295728</v>
      </c>
    </row>
    <row r="63" spans="1:13" x14ac:dyDescent="0.25">
      <c r="A63" s="8" t="s">
        <v>53</v>
      </c>
      <c r="B63" s="13">
        <f>B62+B48+B34+B20</f>
        <v>81497.72</v>
      </c>
      <c r="C63" s="13">
        <f t="shared" ref="C63:L63" si="8">C62+C48+C34+C20</f>
        <v>1207704.49</v>
      </c>
      <c r="D63" s="13">
        <f t="shared" si="8"/>
        <v>6700414.8399999999</v>
      </c>
      <c r="E63" s="13">
        <f t="shared" si="8"/>
        <v>18709544.669999998</v>
      </c>
      <c r="F63" s="13">
        <f t="shared" si="8"/>
        <v>20080412.340000004</v>
      </c>
      <c r="G63" s="13">
        <f t="shared" si="8"/>
        <v>13442102.239999998</v>
      </c>
      <c r="H63" s="13">
        <f t="shared" si="8"/>
        <v>5678018.8399999999</v>
      </c>
      <c r="I63" s="13">
        <f t="shared" si="8"/>
        <v>1868959.0100000002</v>
      </c>
      <c r="J63" s="13">
        <f t="shared" si="8"/>
        <v>502405.66999999993</v>
      </c>
      <c r="K63" s="13">
        <f t="shared" si="8"/>
        <v>68271059.819999993</v>
      </c>
      <c r="L63" s="12">
        <f t="shared" si="8"/>
        <v>13364616</v>
      </c>
      <c r="M63" s="13">
        <f>IFERROR((K63/L63),0)</f>
        <v>5.1083442891288451</v>
      </c>
    </row>
    <row r="64" spans="1:13" ht="15.75" thickBot="1" x14ac:dyDescent="0.3">
      <c r="A64" s="65"/>
      <c r="B64" s="68"/>
      <c r="C64" s="68"/>
      <c r="D64" s="68"/>
      <c r="E64" s="68"/>
      <c r="F64" s="68"/>
      <c r="G64" s="68"/>
      <c r="H64" s="68"/>
      <c r="I64" s="68"/>
      <c r="J64" s="68"/>
      <c r="K64" s="68"/>
      <c r="L64" s="68"/>
      <c r="M64" s="68"/>
    </row>
    <row r="65" spans="1:15" ht="15.75" thickBot="1" x14ac:dyDescent="0.3">
      <c r="A65" s="212" t="s">
        <v>41</v>
      </c>
      <c r="B65" s="213"/>
      <c r="C65" s="213"/>
      <c r="D65" s="213"/>
      <c r="E65" s="213"/>
      <c r="F65" s="213"/>
      <c r="G65" s="213"/>
      <c r="H65" s="213"/>
      <c r="I65" s="213"/>
      <c r="J65" s="213"/>
      <c r="K65" s="213"/>
      <c r="L65" s="213"/>
      <c r="M65" s="214"/>
    </row>
    <row r="66" spans="1:15" x14ac:dyDescent="0.25">
      <c r="A66" s="33" t="s">
        <v>14</v>
      </c>
      <c r="B66" s="34" t="s">
        <v>29</v>
      </c>
      <c r="C66" s="35" t="s">
        <v>30</v>
      </c>
      <c r="D66" s="35" t="s">
        <v>31</v>
      </c>
      <c r="E66" s="35" t="s">
        <v>32</v>
      </c>
      <c r="F66" s="35" t="s">
        <v>33</v>
      </c>
      <c r="G66" s="35" t="s">
        <v>34</v>
      </c>
      <c r="H66" s="35" t="s">
        <v>35</v>
      </c>
      <c r="I66" s="35" t="s">
        <v>36</v>
      </c>
      <c r="J66" s="35" t="s">
        <v>37</v>
      </c>
      <c r="K66" s="36" t="s">
        <v>38</v>
      </c>
      <c r="L66" s="35" t="s">
        <v>25</v>
      </c>
      <c r="M66" s="33" t="s">
        <v>39</v>
      </c>
    </row>
    <row r="67" spans="1:15" hidden="1" x14ac:dyDescent="0.25">
      <c r="A67" s="8" t="s">
        <v>46</v>
      </c>
      <c r="B67" s="13">
        <v>44350.159999999996</v>
      </c>
      <c r="C67" s="13">
        <v>928899.64999999991</v>
      </c>
      <c r="D67" s="13">
        <v>5188544.0599999996</v>
      </c>
      <c r="E67" s="13">
        <v>14860617.17</v>
      </c>
      <c r="F67" s="13">
        <v>19486508.699999999</v>
      </c>
      <c r="G67" s="13">
        <v>14149416.84</v>
      </c>
      <c r="H67" s="13">
        <v>6972309.3899999997</v>
      </c>
      <c r="I67" s="13">
        <v>3185181.3700000006</v>
      </c>
      <c r="J67" s="13">
        <v>1273692.9500000002</v>
      </c>
      <c r="K67" s="13">
        <v>66089520.289999999</v>
      </c>
      <c r="L67" s="12">
        <v>12276317</v>
      </c>
      <c r="M67" s="13">
        <v>5.3834973705876115</v>
      </c>
    </row>
    <row r="68" spans="1:15" hidden="1" x14ac:dyDescent="0.25">
      <c r="A68" s="67" t="s">
        <v>51</v>
      </c>
      <c r="B68" s="51">
        <v>653.97</v>
      </c>
      <c r="C68" s="51">
        <v>17147.04</v>
      </c>
      <c r="D68" s="51">
        <v>82789.72</v>
      </c>
      <c r="E68" s="51">
        <v>304613.67</v>
      </c>
      <c r="F68" s="51">
        <v>404436.81</v>
      </c>
      <c r="G68" s="51">
        <v>311389.96000000002</v>
      </c>
      <c r="H68" s="51">
        <v>165551.47</v>
      </c>
      <c r="I68" s="51">
        <v>64769.57</v>
      </c>
      <c r="J68" s="51">
        <v>23011.88</v>
      </c>
      <c r="K68" s="3">
        <f t="shared" ref="K68:K99" si="9">SUM(B68:J68)</f>
        <v>1374364.0899999999</v>
      </c>
      <c r="L68" s="10">
        <v>251498</v>
      </c>
      <c r="M68" s="3">
        <f t="shared" ref="M68:M122" si="10">IFERROR((K68/L68),0)</f>
        <v>5.4647118068533338</v>
      </c>
      <c r="O68" s="32"/>
    </row>
    <row r="69" spans="1:15" hidden="1" x14ac:dyDescent="0.25">
      <c r="A69" s="7">
        <v>51</v>
      </c>
      <c r="B69" s="3">
        <v>1221</v>
      </c>
      <c r="C69" s="3">
        <v>44552.639999999999</v>
      </c>
      <c r="D69" s="3">
        <v>201806.4</v>
      </c>
      <c r="E69" s="3">
        <v>536673.24</v>
      </c>
      <c r="F69" s="3">
        <v>578570.56000000006</v>
      </c>
      <c r="G69" s="3">
        <v>402195.62</v>
      </c>
      <c r="H69" s="3">
        <v>209061.42</v>
      </c>
      <c r="I69" s="3">
        <v>82908.17</v>
      </c>
      <c r="J69" s="3">
        <v>33181.14</v>
      </c>
      <c r="K69" s="3">
        <f t="shared" si="9"/>
        <v>2090170.1899999997</v>
      </c>
      <c r="L69" s="10">
        <v>404534</v>
      </c>
      <c r="M69" s="3">
        <f t="shared" si="10"/>
        <v>5.1668591267977471</v>
      </c>
    </row>
    <row r="70" spans="1:15" hidden="1" x14ac:dyDescent="0.25">
      <c r="A70" s="7">
        <v>50</v>
      </c>
      <c r="B70" s="3">
        <v>1112.17</v>
      </c>
      <c r="C70" s="3">
        <v>31818.75</v>
      </c>
      <c r="D70" s="3">
        <v>154566.9</v>
      </c>
      <c r="E70" s="3">
        <v>488232.79</v>
      </c>
      <c r="F70" s="3">
        <v>562094.46</v>
      </c>
      <c r="G70" s="3">
        <v>360761</v>
      </c>
      <c r="H70" s="3">
        <v>146656.94</v>
      </c>
      <c r="I70" s="3">
        <v>46192.68</v>
      </c>
      <c r="J70" s="3">
        <v>13547.81</v>
      </c>
      <c r="K70" s="3">
        <f t="shared" si="9"/>
        <v>1804983.4999999998</v>
      </c>
      <c r="L70" s="10">
        <v>350825</v>
      </c>
      <c r="M70" s="3">
        <f t="shared" si="10"/>
        <v>5.1449682890329926</v>
      </c>
    </row>
    <row r="71" spans="1:15" hidden="1" x14ac:dyDescent="0.25">
      <c r="A71" s="7">
        <v>49</v>
      </c>
      <c r="B71" s="3">
        <v>802.98</v>
      </c>
      <c r="C71" s="3">
        <v>23097.93</v>
      </c>
      <c r="D71" s="3">
        <v>119149.16</v>
      </c>
      <c r="E71" s="3">
        <v>371242.86</v>
      </c>
      <c r="F71" s="3">
        <v>604136.24</v>
      </c>
      <c r="G71" s="3">
        <v>445883.2</v>
      </c>
      <c r="H71" s="3">
        <v>211025.17</v>
      </c>
      <c r="I71" s="3">
        <v>80762.649999999994</v>
      </c>
      <c r="J71" s="3">
        <v>32609</v>
      </c>
      <c r="K71" s="3">
        <f t="shared" si="9"/>
        <v>1888709.1899999997</v>
      </c>
      <c r="L71" s="10">
        <v>346425</v>
      </c>
      <c r="M71" s="3">
        <f t="shared" si="10"/>
        <v>5.4520002597964918</v>
      </c>
    </row>
    <row r="72" spans="1:15" hidden="1" x14ac:dyDescent="0.25">
      <c r="A72" s="7">
        <v>48</v>
      </c>
      <c r="B72" s="3">
        <v>605.79999999999995</v>
      </c>
      <c r="C72" s="3">
        <v>20429.689999999999</v>
      </c>
      <c r="D72" s="3">
        <v>116266.31</v>
      </c>
      <c r="E72" s="3">
        <v>377580.49</v>
      </c>
      <c r="F72" s="3">
        <v>453239.7</v>
      </c>
      <c r="G72" s="3">
        <v>294451.99</v>
      </c>
      <c r="H72" s="3">
        <v>118620.93</v>
      </c>
      <c r="I72" s="3">
        <v>41513.120000000003</v>
      </c>
      <c r="J72" s="3">
        <v>17714.900000000001</v>
      </c>
      <c r="K72" s="3">
        <f t="shared" si="9"/>
        <v>1440422.93</v>
      </c>
      <c r="L72" s="10">
        <v>277175</v>
      </c>
      <c r="M72" s="3">
        <f t="shared" si="10"/>
        <v>5.1967996031388113</v>
      </c>
    </row>
    <row r="73" spans="1:15" hidden="1" x14ac:dyDescent="0.25">
      <c r="A73" s="7">
        <v>47</v>
      </c>
      <c r="B73" s="3">
        <v>470.3</v>
      </c>
      <c r="C73" s="3">
        <v>25831.38</v>
      </c>
      <c r="D73" s="3">
        <v>152884.57</v>
      </c>
      <c r="E73" s="3">
        <v>418715.16</v>
      </c>
      <c r="F73" s="3">
        <v>519238.23</v>
      </c>
      <c r="G73" s="3">
        <v>431444.29</v>
      </c>
      <c r="H73" s="3">
        <v>208378.22</v>
      </c>
      <c r="I73" s="3">
        <v>75652.94</v>
      </c>
      <c r="J73" s="3">
        <v>25872.1</v>
      </c>
      <c r="K73" s="3">
        <f t="shared" si="9"/>
        <v>1858487.19</v>
      </c>
      <c r="L73" s="10">
        <v>346739</v>
      </c>
      <c r="M73" s="3">
        <f t="shared" si="10"/>
        <v>5.3599023761388249</v>
      </c>
    </row>
    <row r="74" spans="1:15" hidden="1" x14ac:dyDescent="0.25">
      <c r="A74" s="7">
        <v>46</v>
      </c>
      <c r="B74" s="3">
        <v>1023.69</v>
      </c>
      <c r="C74" s="3">
        <v>34210.300000000003</v>
      </c>
      <c r="D74" s="3">
        <v>203756.62</v>
      </c>
      <c r="E74" s="3">
        <v>447964.08</v>
      </c>
      <c r="F74" s="3">
        <v>485174.17</v>
      </c>
      <c r="G74" s="3">
        <v>327875.82</v>
      </c>
      <c r="H74" s="3">
        <v>135236.71</v>
      </c>
      <c r="I74" s="3">
        <v>43689.99</v>
      </c>
      <c r="J74" s="3">
        <v>13533.3</v>
      </c>
      <c r="K74" s="3">
        <f t="shared" si="9"/>
        <v>1692464.68</v>
      </c>
      <c r="L74" s="10">
        <v>333445</v>
      </c>
      <c r="M74" s="3">
        <f t="shared" si="10"/>
        <v>5.0756936826163237</v>
      </c>
    </row>
    <row r="75" spans="1:15" hidden="1" x14ac:dyDescent="0.25">
      <c r="A75" s="7">
        <v>45</v>
      </c>
      <c r="B75" s="3">
        <v>473.43</v>
      </c>
      <c r="C75" s="3">
        <v>35757.919999999998</v>
      </c>
      <c r="D75" s="3">
        <v>133976.49</v>
      </c>
      <c r="E75" s="3">
        <v>367254.66</v>
      </c>
      <c r="F75" s="3">
        <v>516500.5</v>
      </c>
      <c r="G75" s="3">
        <v>387767.31</v>
      </c>
      <c r="H75" s="3">
        <v>159062.54999999999</v>
      </c>
      <c r="I75" s="3">
        <v>55424.43</v>
      </c>
      <c r="J75" s="3">
        <v>16742.5</v>
      </c>
      <c r="K75" s="3">
        <f t="shared" si="9"/>
        <v>1672959.79</v>
      </c>
      <c r="L75" s="10">
        <v>318183</v>
      </c>
      <c r="M75" s="3">
        <f t="shared" si="10"/>
        <v>5.2578540965419274</v>
      </c>
    </row>
    <row r="76" spans="1:15" hidden="1" x14ac:dyDescent="0.25">
      <c r="A76" s="7">
        <v>44</v>
      </c>
      <c r="B76" s="3">
        <v>550.39</v>
      </c>
      <c r="C76" s="3">
        <v>18010.509999999998</v>
      </c>
      <c r="D76" s="3">
        <v>123446.44</v>
      </c>
      <c r="E76" s="3">
        <v>433340.62</v>
      </c>
      <c r="F76" s="3">
        <v>517533.85</v>
      </c>
      <c r="G76" s="3">
        <v>390842.17</v>
      </c>
      <c r="H76" s="3">
        <v>173800.49</v>
      </c>
      <c r="I76" s="3">
        <v>58016.3</v>
      </c>
      <c r="J76" s="3">
        <v>17445.599999999999</v>
      </c>
      <c r="K76" s="3">
        <f t="shared" si="9"/>
        <v>1732986.37</v>
      </c>
      <c r="L76" s="10">
        <v>323982</v>
      </c>
      <c r="M76" s="3">
        <f t="shared" si="10"/>
        <v>5.3490205320048645</v>
      </c>
    </row>
    <row r="77" spans="1:15" hidden="1" x14ac:dyDescent="0.25">
      <c r="A77" s="7">
        <v>43</v>
      </c>
      <c r="B77" s="3">
        <v>938.75</v>
      </c>
      <c r="C77" s="3">
        <v>20124.23</v>
      </c>
      <c r="D77" s="3">
        <v>131116.10999999999</v>
      </c>
      <c r="E77" s="3">
        <v>399551.35</v>
      </c>
      <c r="F77" s="3">
        <v>582596.97</v>
      </c>
      <c r="G77" s="3">
        <v>378165.49</v>
      </c>
      <c r="H77" s="3">
        <v>168067.69</v>
      </c>
      <c r="I77" s="3">
        <v>54937.84</v>
      </c>
      <c r="J77" s="3">
        <v>6947.4</v>
      </c>
      <c r="K77" s="3">
        <f t="shared" si="9"/>
        <v>1742445.8299999998</v>
      </c>
      <c r="L77" s="10">
        <v>326212</v>
      </c>
      <c r="M77" s="3">
        <f t="shared" si="10"/>
        <v>5.3414522764337296</v>
      </c>
    </row>
    <row r="78" spans="1:15" hidden="1" x14ac:dyDescent="0.25">
      <c r="A78" s="7">
        <v>42</v>
      </c>
      <c r="B78" s="3">
        <v>1566.93</v>
      </c>
      <c r="C78" s="3">
        <v>33939.160000000003</v>
      </c>
      <c r="D78" s="3">
        <v>185933.86</v>
      </c>
      <c r="E78" s="3">
        <v>462263.82</v>
      </c>
      <c r="F78" s="3">
        <v>555663.51</v>
      </c>
      <c r="G78" s="3">
        <v>300313.48</v>
      </c>
      <c r="H78" s="3">
        <v>106275.46</v>
      </c>
      <c r="I78" s="3">
        <v>30809.81</v>
      </c>
      <c r="J78" s="3">
        <v>2918.2</v>
      </c>
      <c r="K78" s="3">
        <f t="shared" si="9"/>
        <v>1679684.23</v>
      </c>
      <c r="L78" s="10">
        <v>337184</v>
      </c>
      <c r="M78" s="3">
        <f t="shared" si="10"/>
        <v>4.9815063288886776</v>
      </c>
    </row>
    <row r="79" spans="1:15" hidden="1" x14ac:dyDescent="0.25">
      <c r="A79" s="7">
        <v>41</v>
      </c>
      <c r="B79" s="3">
        <v>1585.29</v>
      </c>
      <c r="C79" s="3">
        <v>27800.47</v>
      </c>
      <c r="D79" s="3">
        <v>165304.10999999999</v>
      </c>
      <c r="E79" s="3">
        <v>355326.55</v>
      </c>
      <c r="F79" s="3">
        <v>473023.87</v>
      </c>
      <c r="G79" s="3">
        <v>274872.71000000002</v>
      </c>
      <c r="H79" s="3">
        <v>103344.67</v>
      </c>
      <c r="I79" s="3">
        <v>28561.05</v>
      </c>
      <c r="J79" s="3">
        <v>4580.8999999999996</v>
      </c>
      <c r="K79" s="3">
        <f t="shared" si="9"/>
        <v>1434399.6199999999</v>
      </c>
      <c r="L79" s="10">
        <v>285085</v>
      </c>
      <c r="M79" s="3">
        <f t="shared" si="10"/>
        <v>5.0314805058140548</v>
      </c>
    </row>
    <row r="80" spans="1:15" hidden="1" x14ac:dyDescent="0.25">
      <c r="A80" s="7">
        <v>40</v>
      </c>
      <c r="B80" s="3">
        <v>871.4</v>
      </c>
      <c r="C80" s="3">
        <v>16736.900000000001</v>
      </c>
      <c r="D80" s="3">
        <v>79769.820000000007</v>
      </c>
      <c r="E80" s="3">
        <v>252812.69</v>
      </c>
      <c r="F80" s="3">
        <v>461848.57</v>
      </c>
      <c r="G80" s="3">
        <v>332105.09000000003</v>
      </c>
      <c r="H80" s="3">
        <v>197034.49</v>
      </c>
      <c r="I80" s="3">
        <v>82981.070000000007</v>
      </c>
      <c r="J80" s="3">
        <v>25498.2</v>
      </c>
      <c r="K80" s="3">
        <f t="shared" si="9"/>
        <v>1449658.23</v>
      </c>
      <c r="L80" s="10">
        <v>258665</v>
      </c>
      <c r="M80" s="3">
        <f t="shared" si="10"/>
        <v>5.6043849380472812</v>
      </c>
    </row>
    <row r="81" spans="1:13" x14ac:dyDescent="0.25">
      <c r="A81" s="8" t="s">
        <v>43</v>
      </c>
      <c r="B81" s="69">
        <f t="shared" ref="B81:J81" si="11">SUM(B68:B80)</f>
        <v>11876.1</v>
      </c>
      <c r="C81" s="69">
        <f t="shared" si="11"/>
        <v>349456.91999999993</v>
      </c>
      <c r="D81" s="69">
        <f t="shared" si="11"/>
        <v>1850766.5099999995</v>
      </c>
      <c r="E81" s="69">
        <f t="shared" si="11"/>
        <v>5215571.9800000004</v>
      </c>
      <c r="F81" s="69">
        <f t="shared" si="11"/>
        <v>6714057.4400000004</v>
      </c>
      <c r="G81" s="69">
        <f t="shared" si="11"/>
        <v>4638068.13</v>
      </c>
      <c r="H81" s="69">
        <f t="shared" si="11"/>
        <v>2102116.21</v>
      </c>
      <c r="I81" s="69">
        <f t="shared" si="11"/>
        <v>746219.62000000011</v>
      </c>
      <c r="J81" s="69">
        <f t="shared" si="11"/>
        <v>233602.93000000002</v>
      </c>
      <c r="K81" s="69">
        <f t="shared" si="9"/>
        <v>21861735.84</v>
      </c>
      <c r="L81" s="70">
        <f>SUM(L68:L80)</f>
        <v>4159952</v>
      </c>
      <c r="M81" s="3">
        <f t="shared" si="10"/>
        <v>5.2552855994492242</v>
      </c>
    </row>
    <row r="82" spans="1:13" hidden="1" x14ac:dyDescent="0.25">
      <c r="A82" s="7">
        <v>39</v>
      </c>
      <c r="B82" s="69">
        <v>1580.8</v>
      </c>
      <c r="C82" s="69">
        <v>19728.53</v>
      </c>
      <c r="D82" s="69">
        <v>93027.6</v>
      </c>
      <c r="E82" s="69">
        <v>249880.88</v>
      </c>
      <c r="F82" s="69">
        <v>566280.5</v>
      </c>
      <c r="G82" s="69">
        <v>427862.59</v>
      </c>
      <c r="H82" s="69">
        <v>240354.87</v>
      </c>
      <c r="I82" s="69">
        <v>105216.61</v>
      </c>
      <c r="J82" s="69">
        <v>39909.33</v>
      </c>
      <c r="K82" s="69">
        <f t="shared" si="9"/>
        <v>1743841.7100000002</v>
      </c>
      <c r="L82" s="70">
        <v>305151</v>
      </c>
      <c r="M82" s="3">
        <f t="shared" si="10"/>
        <v>5.7146845660017505</v>
      </c>
    </row>
    <row r="83" spans="1:13" hidden="1" x14ac:dyDescent="0.25">
      <c r="A83" s="7">
        <v>38</v>
      </c>
      <c r="B83" s="69">
        <v>1653.12</v>
      </c>
      <c r="C83" s="69">
        <v>16665.240000000002</v>
      </c>
      <c r="D83" s="69">
        <v>122137.16</v>
      </c>
      <c r="E83" s="69">
        <v>265717.68</v>
      </c>
      <c r="F83" s="69">
        <v>589189.30000000005</v>
      </c>
      <c r="G83" s="69">
        <v>420680.33</v>
      </c>
      <c r="H83" s="69">
        <v>232268.02</v>
      </c>
      <c r="I83" s="69">
        <v>96678.59</v>
      </c>
      <c r="J83" s="69">
        <v>41556.839999999997</v>
      </c>
      <c r="K83" s="69">
        <f t="shared" si="9"/>
        <v>1786546.2800000003</v>
      </c>
      <c r="L83" s="70">
        <v>315125</v>
      </c>
      <c r="M83" s="3">
        <f t="shared" si="10"/>
        <v>5.6693257596191993</v>
      </c>
    </row>
    <row r="84" spans="1:13" hidden="1" x14ac:dyDescent="0.25">
      <c r="A84" s="7">
        <v>37</v>
      </c>
      <c r="B84" s="69">
        <v>1552.56</v>
      </c>
      <c r="C84" s="69">
        <v>19562.46</v>
      </c>
      <c r="D84" s="69">
        <v>123577.17</v>
      </c>
      <c r="E84" s="69">
        <v>279773.09000000003</v>
      </c>
      <c r="F84" s="69">
        <v>551558.53</v>
      </c>
      <c r="G84" s="69">
        <v>336927.72</v>
      </c>
      <c r="H84" s="69">
        <v>151737.32999999999</v>
      </c>
      <c r="I84" s="69">
        <v>50268.18</v>
      </c>
      <c r="J84" s="69">
        <v>12539.94</v>
      </c>
      <c r="K84" s="69">
        <f t="shared" si="9"/>
        <v>1527496.98</v>
      </c>
      <c r="L84" s="70">
        <v>283673</v>
      </c>
      <c r="M84" s="3">
        <f t="shared" si="10"/>
        <v>5.3847104941252777</v>
      </c>
    </row>
    <row r="85" spans="1:13" hidden="1" x14ac:dyDescent="0.25">
      <c r="A85" s="7">
        <v>36</v>
      </c>
      <c r="B85" s="69">
        <v>787.8</v>
      </c>
      <c r="C85" s="69">
        <v>11354.47</v>
      </c>
      <c r="D85" s="69">
        <v>81328.789999999994</v>
      </c>
      <c r="E85" s="69">
        <v>293556.67</v>
      </c>
      <c r="F85" s="69">
        <v>523127.95</v>
      </c>
      <c r="G85" s="69">
        <v>294223.71000000002</v>
      </c>
      <c r="H85" s="69">
        <v>137464.57</v>
      </c>
      <c r="I85" s="69">
        <v>45590.14</v>
      </c>
      <c r="J85" s="69">
        <v>11881.8</v>
      </c>
      <c r="K85" s="69">
        <f t="shared" si="9"/>
        <v>1399315.9</v>
      </c>
      <c r="L85" s="70">
        <v>255313</v>
      </c>
      <c r="M85" s="3">
        <f t="shared" si="10"/>
        <v>5.4807859372613219</v>
      </c>
    </row>
    <row r="86" spans="1:13" hidden="1" x14ac:dyDescent="0.25">
      <c r="A86" s="7">
        <v>35</v>
      </c>
      <c r="B86" s="69">
        <v>1265.02</v>
      </c>
      <c r="C86" s="69">
        <v>17156.400000000001</v>
      </c>
      <c r="D86" s="69">
        <v>77186.490000000005</v>
      </c>
      <c r="E86" s="69">
        <v>257718.91</v>
      </c>
      <c r="F86" s="69">
        <v>484224.42</v>
      </c>
      <c r="G86" s="69">
        <v>300339.53999999998</v>
      </c>
      <c r="H86" s="69">
        <v>151293.92000000001</v>
      </c>
      <c r="I86" s="69">
        <v>56838.68</v>
      </c>
      <c r="J86" s="69">
        <v>17407.64</v>
      </c>
      <c r="K86" s="69">
        <f t="shared" si="9"/>
        <v>1363431.0199999998</v>
      </c>
      <c r="L86" s="70">
        <v>248504</v>
      </c>
      <c r="M86" s="3">
        <f t="shared" si="10"/>
        <v>5.4865556288832362</v>
      </c>
    </row>
    <row r="87" spans="1:13" hidden="1" x14ac:dyDescent="0.25">
      <c r="A87" s="7">
        <v>34</v>
      </c>
      <c r="B87" s="69">
        <v>891.57</v>
      </c>
      <c r="C87" s="69">
        <v>14043.18</v>
      </c>
      <c r="D87" s="69">
        <v>77700.92</v>
      </c>
      <c r="E87" s="69">
        <v>290556.62</v>
      </c>
      <c r="F87" s="69">
        <v>335266.14</v>
      </c>
      <c r="G87" s="69">
        <v>294358.32</v>
      </c>
      <c r="H87" s="69">
        <v>137916.87</v>
      </c>
      <c r="I87" s="69">
        <v>56601.279999999999</v>
      </c>
      <c r="J87" s="69">
        <v>38224.18</v>
      </c>
      <c r="K87" s="69">
        <f t="shared" si="9"/>
        <v>1245559.08</v>
      </c>
      <c r="L87" s="70">
        <v>226274</v>
      </c>
      <c r="M87" s="3">
        <f t="shared" si="10"/>
        <v>5.5046495841325118</v>
      </c>
    </row>
    <row r="88" spans="1:13" hidden="1" x14ac:dyDescent="0.25">
      <c r="A88" s="7">
        <v>33</v>
      </c>
      <c r="B88" s="69">
        <v>720.61</v>
      </c>
      <c r="C88" s="69">
        <v>16818.25</v>
      </c>
      <c r="D88" s="69">
        <v>86593.3</v>
      </c>
      <c r="E88" s="69">
        <v>291474.53000000003</v>
      </c>
      <c r="F88" s="69">
        <v>318512.49</v>
      </c>
      <c r="G88" s="69">
        <v>287162.08</v>
      </c>
      <c r="H88" s="69">
        <v>113042.4</v>
      </c>
      <c r="I88" s="69">
        <v>44465.95</v>
      </c>
      <c r="J88" s="69">
        <v>13979.67</v>
      </c>
      <c r="K88" s="69">
        <f t="shared" si="9"/>
        <v>1172769.2799999998</v>
      </c>
      <c r="L88" s="70">
        <v>221140</v>
      </c>
      <c r="M88" s="3">
        <f t="shared" si="10"/>
        <v>5.3032887763407786</v>
      </c>
    </row>
    <row r="89" spans="1:13" hidden="1" x14ac:dyDescent="0.25">
      <c r="A89" s="7">
        <v>32</v>
      </c>
      <c r="B89" s="69">
        <v>172.35</v>
      </c>
      <c r="C89" s="69">
        <v>2302.34</v>
      </c>
      <c r="D89" s="69">
        <v>18628.330000000002</v>
      </c>
      <c r="E89" s="69">
        <v>133267.65</v>
      </c>
      <c r="F89" s="69">
        <v>126820.21</v>
      </c>
      <c r="G89" s="69">
        <v>103386.22</v>
      </c>
      <c r="H89" s="69">
        <v>39407.06</v>
      </c>
      <c r="I89" s="69">
        <v>12371.88</v>
      </c>
      <c r="J89" s="69">
        <v>2989.4</v>
      </c>
      <c r="K89" s="69">
        <f t="shared" si="9"/>
        <v>439345.44</v>
      </c>
      <c r="L89" s="70">
        <v>82289</v>
      </c>
      <c r="M89" s="3">
        <f t="shared" si="10"/>
        <v>5.3390543085953164</v>
      </c>
    </row>
    <row r="90" spans="1:13" hidden="1" x14ac:dyDescent="0.25">
      <c r="A90" s="7">
        <v>31</v>
      </c>
      <c r="B90" s="69">
        <v>22.64</v>
      </c>
      <c r="C90" s="69">
        <v>773.17</v>
      </c>
      <c r="D90" s="69">
        <v>7762</v>
      </c>
      <c r="E90" s="69">
        <v>72412.850000000006</v>
      </c>
      <c r="F90" s="69">
        <v>65649.789999999994</v>
      </c>
      <c r="G90" s="69">
        <v>63495.57</v>
      </c>
      <c r="H90" s="69">
        <v>13780.42</v>
      </c>
      <c r="I90" s="69">
        <v>2685.9</v>
      </c>
      <c r="J90" s="69">
        <v>0</v>
      </c>
      <c r="K90" s="69">
        <f t="shared" si="9"/>
        <v>226582.34000000003</v>
      </c>
      <c r="L90" s="70">
        <v>43236</v>
      </c>
      <c r="M90" s="3">
        <f t="shared" si="10"/>
        <v>5.2405944120640209</v>
      </c>
    </row>
    <row r="91" spans="1:13" hidden="1" x14ac:dyDescent="0.25">
      <c r="A91" s="7">
        <v>30</v>
      </c>
      <c r="B91" s="69">
        <v>1608.92</v>
      </c>
      <c r="C91" s="69">
        <v>15563.96</v>
      </c>
      <c r="D91" s="69">
        <v>92442.65</v>
      </c>
      <c r="E91" s="69">
        <v>209670.83</v>
      </c>
      <c r="F91" s="69">
        <v>175184.81</v>
      </c>
      <c r="G91" s="69">
        <v>138575.13</v>
      </c>
      <c r="H91" s="69">
        <v>53565.05</v>
      </c>
      <c r="I91" s="69">
        <v>16011.01</v>
      </c>
      <c r="J91" s="69">
        <v>3030.66</v>
      </c>
      <c r="K91" s="69">
        <f t="shared" si="9"/>
        <v>705653.02000000014</v>
      </c>
      <c r="L91" s="70">
        <v>143982</v>
      </c>
      <c r="M91" s="3">
        <f t="shared" si="10"/>
        <v>4.9009808170465758</v>
      </c>
    </row>
    <row r="92" spans="1:13" hidden="1" x14ac:dyDescent="0.25">
      <c r="A92" s="7">
        <v>29</v>
      </c>
      <c r="B92" s="69">
        <v>1674.81</v>
      </c>
      <c r="C92" s="69">
        <v>20792.43</v>
      </c>
      <c r="D92" s="69">
        <v>116818.96</v>
      </c>
      <c r="E92" s="69">
        <v>332733.8</v>
      </c>
      <c r="F92" s="69">
        <v>451296.8</v>
      </c>
      <c r="G92" s="69">
        <v>359023.92</v>
      </c>
      <c r="H92" s="69">
        <v>165217.17000000001</v>
      </c>
      <c r="I92" s="69">
        <v>57921.34</v>
      </c>
      <c r="J92" s="69">
        <v>14932.66</v>
      </c>
      <c r="K92" s="69">
        <f t="shared" si="9"/>
        <v>1520411.89</v>
      </c>
      <c r="L92" s="70">
        <v>281265</v>
      </c>
      <c r="M92" s="3">
        <f t="shared" si="10"/>
        <v>5.4056206424546245</v>
      </c>
    </row>
    <row r="93" spans="1:13" hidden="1" x14ac:dyDescent="0.25">
      <c r="A93" s="7">
        <v>28</v>
      </c>
      <c r="B93" s="69">
        <v>936.81</v>
      </c>
      <c r="C93" s="69">
        <v>10432.66</v>
      </c>
      <c r="D93" s="69">
        <v>65817.259999999995</v>
      </c>
      <c r="E93" s="69">
        <v>212203.28</v>
      </c>
      <c r="F93" s="69">
        <v>338947.69</v>
      </c>
      <c r="G93" s="69">
        <v>355003.91</v>
      </c>
      <c r="H93" s="69">
        <v>238621.04</v>
      </c>
      <c r="I93" s="69">
        <v>145690.79999999999</v>
      </c>
      <c r="J93" s="69">
        <v>68007.39</v>
      </c>
      <c r="K93" s="69">
        <f t="shared" si="9"/>
        <v>1435660.8399999999</v>
      </c>
      <c r="L93" s="70">
        <v>238899</v>
      </c>
      <c r="M93" s="3">
        <f t="shared" si="10"/>
        <v>6.0094886960598402</v>
      </c>
    </row>
    <row r="94" spans="1:13" hidden="1" x14ac:dyDescent="0.25">
      <c r="A94" s="7">
        <v>27</v>
      </c>
      <c r="B94" s="69">
        <v>1024.1500000000001</v>
      </c>
      <c r="C94" s="69">
        <v>15246.14</v>
      </c>
      <c r="D94" s="69">
        <v>121571.44</v>
      </c>
      <c r="E94" s="69">
        <v>244426.66</v>
      </c>
      <c r="F94" s="69">
        <v>357851.72</v>
      </c>
      <c r="G94" s="69">
        <v>357761.99</v>
      </c>
      <c r="H94" s="69">
        <v>252407.95</v>
      </c>
      <c r="I94" s="69">
        <v>157282.01999999999</v>
      </c>
      <c r="J94" s="69">
        <v>68303.77</v>
      </c>
      <c r="K94" s="69">
        <f t="shared" si="9"/>
        <v>1575875.84</v>
      </c>
      <c r="L94" s="70">
        <v>270694</v>
      </c>
      <c r="M94" s="3">
        <f t="shared" si="10"/>
        <v>5.8216134823823209</v>
      </c>
    </row>
    <row r="95" spans="1:13" x14ac:dyDescent="0.25">
      <c r="A95" s="8" t="s">
        <v>44</v>
      </c>
      <c r="B95" s="69">
        <f t="shared" ref="B95:J95" si="12">SUM(B82:B94)</f>
        <v>13891.159999999998</v>
      </c>
      <c r="C95" s="69">
        <f t="shared" si="12"/>
        <v>180439.22999999998</v>
      </c>
      <c r="D95" s="69">
        <f t="shared" si="12"/>
        <v>1084592.07</v>
      </c>
      <c r="E95" s="69">
        <f t="shared" si="12"/>
        <v>3133393.4499999997</v>
      </c>
      <c r="F95" s="69">
        <f t="shared" si="12"/>
        <v>4883910.3499999996</v>
      </c>
      <c r="G95" s="69">
        <f t="shared" si="12"/>
        <v>3738801.0300000003</v>
      </c>
      <c r="H95" s="69">
        <f t="shared" si="12"/>
        <v>1927076.67</v>
      </c>
      <c r="I95" s="69">
        <f t="shared" si="12"/>
        <v>847622.38000000012</v>
      </c>
      <c r="J95" s="69">
        <f t="shared" si="12"/>
        <v>332763.28000000003</v>
      </c>
      <c r="K95" s="69">
        <f t="shared" si="9"/>
        <v>16142489.619999999</v>
      </c>
      <c r="L95" s="70">
        <f>SUM(L82:L94)</f>
        <v>2915545</v>
      </c>
      <c r="M95" s="3">
        <f t="shared" si="10"/>
        <v>5.5366971252373052</v>
      </c>
    </row>
    <row r="96" spans="1:13" hidden="1" x14ac:dyDescent="0.25">
      <c r="A96" s="7">
        <v>26</v>
      </c>
      <c r="B96" s="69">
        <v>685.32</v>
      </c>
      <c r="C96" s="69">
        <v>5949.23</v>
      </c>
      <c r="D96" s="69">
        <v>34319.550000000003</v>
      </c>
      <c r="E96" s="69">
        <v>179118.29</v>
      </c>
      <c r="F96" s="69">
        <v>301382.52</v>
      </c>
      <c r="G96" s="69">
        <v>384698.46</v>
      </c>
      <c r="H96" s="69">
        <v>303994.53000000003</v>
      </c>
      <c r="I96" s="69">
        <v>222846.54</v>
      </c>
      <c r="J96" s="69">
        <v>112479.74</v>
      </c>
      <c r="K96" s="69">
        <f t="shared" si="9"/>
        <v>1545474.1800000002</v>
      </c>
      <c r="L96" s="70">
        <v>240740</v>
      </c>
      <c r="M96" s="3">
        <f t="shared" si="10"/>
        <v>6.4196817313284047</v>
      </c>
    </row>
    <row r="97" spans="1:13" hidden="1" x14ac:dyDescent="0.25">
      <c r="A97" s="7">
        <v>25</v>
      </c>
      <c r="B97" s="69">
        <v>138.77000000000001</v>
      </c>
      <c r="C97" s="69">
        <v>6372.78</v>
      </c>
      <c r="D97" s="69">
        <v>41277.03</v>
      </c>
      <c r="E97" s="69">
        <v>170166.06</v>
      </c>
      <c r="F97" s="69">
        <v>276276.44</v>
      </c>
      <c r="G97" s="69">
        <v>264740.28000000003</v>
      </c>
      <c r="H97" s="69">
        <v>226278.39999999999</v>
      </c>
      <c r="I97" s="69">
        <v>146561.91</v>
      </c>
      <c r="J97" s="69">
        <v>84399.4</v>
      </c>
      <c r="K97" s="69">
        <f t="shared" si="9"/>
        <v>1216211.07</v>
      </c>
      <c r="L97" s="70">
        <v>196145</v>
      </c>
      <c r="M97" s="3">
        <f t="shared" si="10"/>
        <v>6.2005713630222541</v>
      </c>
    </row>
    <row r="98" spans="1:13" hidden="1" x14ac:dyDescent="0.25">
      <c r="A98" s="7">
        <v>24</v>
      </c>
      <c r="B98" s="69">
        <v>685.61</v>
      </c>
      <c r="C98" s="69">
        <v>6570.19</v>
      </c>
      <c r="D98" s="69">
        <v>44161.33</v>
      </c>
      <c r="E98" s="69">
        <v>192949.06</v>
      </c>
      <c r="F98" s="69">
        <v>283236.55</v>
      </c>
      <c r="G98" s="69">
        <v>283709.14</v>
      </c>
      <c r="H98" s="69">
        <v>218171.44</v>
      </c>
      <c r="I98" s="69">
        <v>145744.84</v>
      </c>
      <c r="J98" s="69">
        <v>94567.8</v>
      </c>
      <c r="K98" s="69">
        <f t="shared" si="9"/>
        <v>1269795.9600000002</v>
      </c>
      <c r="L98" s="70">
        <v>205873</v>
      </c>
      <c r="M98" s="3">
        <f t="shared" si="10"/>
        <v>6.1678605742375163</v>
      </c>
    </row>
    <row r="99" spans="1:13" hidden="1" x14ac:dyDescent="0.25">
      <c r="A99" s="7">
        <v>23</v>
      </c>
      <c r="B99" s="69">
        <v>467.77</v>
      </c>
      <c r="C99" s="69">
        <v>13689.46</v>
      </c>
      <c r="D99" s="69">
        <v>65002.03</v>
      </c>
      <c r="E99" s="69">
        <v>224245.14</v>
      </c>
      <c r="F99" s="69">
        <v>266178.77</v>
      </c>
      <c r="G99" s="69">
        <v>245433.55</v>
      </c>
      <c r="H99" s="69">
        <v>167908.06</v>
      </c>
      <c r="I99" s="69">
        <v>131523.35999999999</v>
      </c>
      <c r="J99" s="69">
        <v>80372.2</v>
      </c>
      <c r="K99" s="69">
        <f t="shared" si="9"/>
        <v>1194820.3400000001</v>
      </c>
      <c r="L99" s="70">
        <v>204204</v>
      </c>
      <c r="M99" s="3">
        <f t="shared" si="10"/>
        <v>5.8511113396407515</v>
      </c>
    </row>
    <row r="100" spans="1:13" hidden="1" x14ac:dyDescent="0.25">
      <c r="A100" s="7">
        <v>22</v>
      </c>
      <c r="B100" s="69">
        <v>305.13</v>
      </c>
      <c r="C100" s="69">
        <v>11717.59</v>
      </c>
      <c r="D100" s="69">
        <v>70207.63</v>
      </c>
      <c r="E100" s="69">
        <v>180777.1</v>
      </c>
      <c r="F100" s="69">
        <v>230129.3</v>
      </c>
      <c r="G100" s="69">
        <v>245265.29</v>
      </c>
      <c r="H100" s="69">
        <v>148488.29</v>
      </c>
      <c r="I100" s="69">
        <v>93351.92</v>
      </c>
      <c r="J100" s="69">
        <v>50142.9</v>
      </c>
      <c r="K100" s="69">
        <f t="shared" ref="K100:K123" si="13">SUM(B100:J100)</f>
        <v>1030385.1500000001</v>
      </c>
      <c r="L100" s="70">
        <v>179688</v>
      </c>
      <c r="M100" s="3">
        <f t="shared" si="10"/>
        <v>5.7343014002048003</v>
      </c>
    </row>
    <row r="101" spans="1:13" hidden="1" x14ac:dyDescent="0.25">
      <c r="A101" s="7">
        <v>21</v>
      </c>
      <c r="B101" s="69">
        <v>524.41</v>
      </c>
      <c r="C101" s="69">
        <v>14307.86</v>
      </c>
      <c r="D101" s="69">
        <v>65074.16</v>
      </c>
      <c r="E101" s="69">
        <v>239680.96</v>
      </c>
      <c r="F101" s="69">
        <v>309663.3</v>
      </c>
      <c r="G101" s="69">
        <v>341302.43</v>
      </c>
      <c r="H101" s="69">
        <v>216329.28</v>
      </c>
      <c r="I101" s="69">
        <v>120158.82</v>
      </c>
      <c r="J101" s="69">
        <v>46388.3</v>
      </c>
      <c r="K101" s="69">
        <f t="shared" si="13"/>
        <v>1353429.52</v>
      </c>
      <c r="L101" s="70">
        <v>233768</v>
      </c>
      <c r="M101" s="3">
        <f t="shared" si="10"/>
        <v>5.7896269805961467</v>
      </c>
    </row>
    <row r="102" spans="1:13" hidden="1" x14ac:dyDescent="0.25">
      <c r="A102" s="7">
        <v>20</v>
      </c>
      <c r="B102" s="69">
        <v>630.04</v>
      </c>
      <c r="C102" s="69">
        <v>9617.82</v>
      </c>
      <c r="D102" s="69">
        <v>52024.98</v>
      </c>
      <c r="E102" s="69">
        <v>194944.14</v>
      </c>
      <c r="F102" s="69">
        <v>238797.11</v>
      </c>
      <c r="G102" s="69">
        <v>283068.52</v>
      </c>
      <c r="H102" s="69">
        <v>200055.88</v>
      </c>
      <c r="I102" s="69">
        <v>129447.66</v>
      </c>
      <c r="J102" s="69">
        <v>57772</v>
      </c>
      <c r="K102" s="69">
        <f t="shared" si="13"/>
        <v>1166358.1499999999</v>
      </c>
      <c r="L102" s="70">
        <v>196197</v>
      </c>
      <c r="M102" s="3">
        <f t="shared" si="10"/>
        <v>5.944831725255737</v>
      </c>
    </row>
    <row r="103" spans="1:13" hidden="1" x14ac:dyDescent="0.25">
      <c r="A103" s="7">
        <v>19</v>
      </c>
      <c r="B103" s="69">
        <v>784.93</v>
      </c>
      <c r="C103" s="69">
        <v>23538.38</v>
      </c>
      <c r="D103" s="69">
        <v>127846.34</v>
      </c>
      <c r="E103" s="69">
        <v>284563.52</v>
      </c>
      <c r="F103" s="69">
        <v>327552.23</v>
      </c>
      <c r="G103" s="69">
        <v>318807.98</v>
      </c>
      <c r="H103" s="69">
        <v>211026.58</v>
      </c>
      <c r="I103" s="69">
        <v>149002.5</v>
      </c>
      <c r="J103" s="69">
        <v>55936.9</v>
      </c>
      <c r="K103" s="69">
        <f t="shared" si="13"/>
        <v>1499059.3599999999</v>
      </c>
      <c r="L103" s="70">
        <v>266931</v>
      </c>
      <c r="M103" s="3">
        <f t="shared" si="10"/>
        <v>5.6159058333426985</v>
      </c>
    </row>
    <row r="104" spans="1:13" hidden="1" x14ac:dyDescent="0.25">
      <c r="A104" s="7">
        <v>18</v>
      </c>
      <c r="B104" s="69">
        <v>1310.32</v>
      </c>
      <c r="C104" s="69">
        <v>17570.78</v>
      </c>
      <c r="D104" s="69">
        <v>96128.36</v>
      </c>
      <c r="E104" s="69">
        <v>243818.54</v>
      </c>
      <c r="F104" s="69">
        <v>276816.11</v>
      </c>
      <c r="G104" s="69">
        <v>245506.43</v>
      </c>
      <c r="H104" s="69">
        <v>143683.95000000001</v>
      </c>
      <c r="I104" s="69">
        <v>79043.42</v>
      </c>
      <c r="J104" s="69">
        <v>25884.9</v>
      </c>
      <c r="K104" s="69">
        <f t="shared" si="13"/>
        <v>1129762.8099999998</v>
      </c>
      <c r="L104" s="70">
        <v>206121</v>
      </c>
      <c r="M104" s="3">
        <f t="shared" si="10"/>
        <v>5.4810660243255169</v>
      </c>
    </row>
    <row r="105" spans="1:13" hidden="1" x14ac:dyDescent="0.25">
      <c r="A105" s="7">
        <v>17</v>
      </c>
      <c r="B105" s="69">
        <v>1003.63</v>
      </c>
      <c r="C105" s="69">
        <v>19931.41</v>
      </c>
      <c r="D105" s="69">
        <v>115824.78</v>
      </c>
      <c r="E105" s="69">
        <v>320589.51</v>
      </c>
      <c r="F105" s="69">
        <v>436666.11</v>
      </c>
      <c r="G105" s="69">
        <v>341117.3</v>
      </c>
      <c r="H105" s="69">
        <v>171186.39</v>
      </c>
      <c r="I105" s="69">
        <v>78715.66</v>
      </c>
      <c r="J105" s="69">
        <v>29009.3</v>
      </c>
      <c r="K105" s="69">
        <f t="shared" si="13"/>
        <v>1514044.0899999999</v>
      </c>
      <c r="L105" s="70">
        <v>278227</v>
      </c>
      <c r="M105" s="3">
        <f t="shared" si="10"/>
        <v>5.4417583124570941</v>
      </c>
    </row>
    <row r="106" spans="1:13" hidden="1" x14ac:dyDescent="0.25">
      <c r="A106" s="7">
        <v>16</v>
      </c>
      <c r="B106" s="69">
        <v>1182.74</v>
      </c>
      <c r="C106" s="69">
        <v>23897.41</v>
      </c>
      <c r="D106" s="69">
        <v>108372.5</v>
      </c>
      <c r="E106" s="69">
        <v>299450.78999999998</v>
      </c>
      <c r="F106" s="69">
        <v>389178.78</v>
      </c>
      <c r="G106" s="69">
        <v>304997.03000000003</v>
      </c>
      <c r="H106" s="69">
        <v>154896.10999999999</v>
      </c>
      <c r="I106" s="69">
        <v>66917.06</v>
      </c>
      <c r="J106" s="69">
        <v>21725.7</v>
      </c>
      <c r="K106" s="69">
        <f t="shared" si="13"/>
        <v>1370618.1199999999</v>
      </c>
      <c r="L106" s="70">
        <v>255686</v>
      </c>
      <c r="M106" s="3">
        <f t="shared" si="10"/>
        <v>5.360552083414813</v>
      </c>
    </row>
    <row r="107" spans="1:13" hidden="1" x14ac:dyDescent="0.25">
      <c r="A107" s="7">
        <v>15</v>
      </c>
      <c r="B107" s="69">
        <v>1902.24</v>
      </c>
      <c r="C107" s="69">
        <v>18783.96</v>
      </c>
      <c r="D107" s="69">
        <v>92418.58</v>
      </c>
      <c r="E107" s="69">
        <v>242866.6</v>
      </c>
      <c r="F107" s="69">
        <v>323132.86</v>
      </c>
      <c r="G107" s="69">
        <v>257676.56</v>
      </c>
      <c r="H107" s="69">
        <v>130846.98</v>
      </c>
      <c r="I107" s="69">
        <v>54305</v>
      </c>
      <c r="J107" s="69">
        <v>18562.7</v>
      </c>
      <c r="K107" s="69">
        <f t="shared" si="13"/>
        <v>1140495.48</v>
      </c>
      <c r="L107" s="70">
        <v>211695</v>
      </c>
      <c r="M107" s="3">
        <f t="shared" si="10"/>
        <v>5.3874464677956491</v>
      </c>
    </row>
    <row r="108" spans="1:13" hidden="1" x14ac:dyDescent="0.25">
      <c r="A108" s="7">
        <v>14</v>
      </c>
      <c r="B108" s="69">
        <v>870.8</v>
      </c>
      <c r="C108" s="69">
        <v>8944.01</v>
      </c>
      <c r="D108" s="69">
        <v>45086.29</v>
      </c>
      <c r="E108" s="69">
        <v>176166.99</v>
      </c>
      <c r="F108" s="69">
        <v>266146</v>
      </c>
      <c r="G108" s="69">
        <v>201797.96</v>
      </c>
      <c r="H108" s="69">
        <v>95602.74</v>
      </c>
      <c r="I108" s="69">
        <v>38097.1</v>
      </c>
      <c r="J108" s="69">
        <v>5651.1</v>
      </c>
      <c r="K108" s="69">
        <f t="shared" si="13"/>
        <v>838362.98999999987</v>
      </c>
      <c r="L108" s="70">
        <v>153850</v>
      </c>
      <c r="M108" s="3">
        <f t="shared" si="10"/>
        <v>5.4492232044198889</v>
      </c>
    </row>
    <row r="109" spans="1:13" x14ac:dyDescent="0.25">
      <c r="A109" s="8" t="s">
        <v>45</v>
      </c>
      <c r="B109" s="69">
        <f t="shared" ref="B109:J109" si="14">SUM(B96:B108)</f>
        <v>10491.71</v>
      </c>
      <c r="C109" s="69">
        <f t="shared" si="14"/>
        <v>180890.88</v>
      </c>
      <c r="D109" s="69">
        <f t="shared" si="14"/>
        <v>957743.55999999994</v>
      </c>
      <c r="E109" s="69">
        <f t="shared" si="14"/>
        <v>2949336.7</v>
      </c>
      <c r="F109" s="69">
        <f t="shared" si="14"/>
        <v>3925156.0799999996</v>
      </c>
      <c r="G109" s="69">
        <f t="shared" si="14"/>
        <v>3718120.93</v>
      </c>
      <c r="H109" s="69">
        <f t="shared" si="14"/>
        <v>2388468.6300000004</v>
      </c>
      <c r="I109" s="69">
        <f t="shared" si="14"/>
        <v>1455715.7900000003</v>
      </c>
      <c r="J109" s="69">
        <f t="shared" si="14"/>
        <v>682892.94000000006</v>
      </c>
      <c r="K109" s="69">
        <f t="shared" si="13"/>
        <v>16268817.220000001</v>
      </c>
      <c r="L109" s="70">
        <f>SUM(L96:L108)</f>
        <v>2829125</v>
      </c>
      <c r="M109" s="3">
        <f t="shared" si="10"/>
        <v>5.7504766385366501</v>
      </c>
    </row>
    <row r="110" spans="1:13" hidden="1" x14ac:dyDescent="0.25">
      <c r="A110" s="7">
        <v>13</v>
      </c>
      <c r="B110" s="69">
        <v>480.89</v>
      </c>
      <c r="C110" s="69">
        <v>15631.29</v>
      </c>
      <c r="D110" s="69">
        <v>94647.39</v>
      </c>
      <c r="E110" s="69">
        <v>300324.86</v>
      </c>
      <c r="F110" s="69">
        <v>378296.35</v>
      </c>
      <c r="G110" s="69">
        <v>298969.33</v>
      </c>
      <c r="H110" s="69">
        <v>123522.98</v>
      </c>
      <c r="I110" s="69">
        <v>44618.83</v>
      </c>
      <c r="J110" s="69">
        <v>6702.1</v>
      </c>
      <c r="K110" s="69">
        <f t="shared" si="13"/>
        <v>1263194.0200000003</v>
      </c>
      <c r="L110" s="70">
        <v>236432</v>
      </c>
      <c r="M110" s="3">
        <f t="shared" si="10"/>
        <v>5.3427371083440489</v>
      </c>
    </row>
    <row r="111" spans="1:13" hidden="1" x14ac:dyDescent="0.25">
      <c r="A111" s="7">
        <v>12</v>
      </c>
      <c r="B111" s="69">
        <v>460.8</v>
      </c>
      <c r="C111" s="69">
        <v>21420.73</v>
      </c>
      <c r="D111" s="69">
        <v>129416.55</v>
      </c>
      <c r="E111" s="69">
        <v>333900.99</v>
      </c>
      <c r="F111" s="69">
        <v>369724.27</v>
      </c>
      <c r="G111" s="69">
        <v>213851.33</v>
      </c>
      <c r="H111" s="69">
        <v>88427.7</v>
      </c>
      <c r="I111" s="69">
        <v>35712.65</v>
      </c>
      <c r="J111" s="69">
        <v>9519.2999999999993</v>
      </c>
      <c r="K111" s="69">
        <f t="shared" si="13"/>
        <v>1202434.32</v>
      </c>
      <c r="L111" s="70">
        <v>236782</v>
      </c>
      <c r="M111" s="3">
        <f t="shared" si="10"/>
        <v>5.0782336495172782</v>
      </c>
    </row>
    <row r="112" spans="1:13" hidden="1" x14ac:dyDescent="0.25">
      <c r="A112" s="7">
        <v>11</v>
      </c>
      <c r="B112" s="69">
        <v>181.6</v>
      </c>
      <c r="C112" s="69">
        <v>15607</v>
      </c>
      <c r="D112" s="69">
        <v>109870.31</v>
      </c>
      <c r="E112" s="69">
        <v>327261.62</v>
      </c>
      <c r="F112" s="69">
        <v>345354.46</v>
      </c>
      <c r="G112" s="69">
        <v>189258.83</v>
      </c>
      <c r="H112" s="69">
        <v>52939</v>
      </c>
      <c r="I112" s="69">
        <v>10392.1</v>
      </c>
      <c r="J112" s="69">
        <v>1194.2</v>
      </c>
      <c r="K112" s="69">
        <f t="shared" si="13"/>
        <v>1052059.1199999999</v>
      </c>
      <c r="L112" s="70">
        <v>210159</v>
      </c>
      <c r="M112" s="3">
        <f t="shared" si="10"/>
        <v>5.0060150647842816</v>
      </c>
    </row>
    <row r="113" spans="1:13" hidden="1" x14ac:dyDescent="0.25">
      <c r="A113" s="7">
        <v>10</v>
      </c>
      <c r="B113" s="69">
        <v>1050.5999999999999</v>
      </c>
      <c r="C113" s="69">
        <v>28858.6</v>
      </c>
      <c r="D113" s="69">
        <v>176173.48</v>
      </c>
      <c r="E113" s="69">
        <v>369693.37</v>
      </c>
      <c r="F113" s="69">
        <v>391837.06</v>
      </c>
      <c r="G113" s="69">
        <v>196860.47</v>
      </c>
      <c r="H113" s="69">
        <v>50908.4</v>
      </c>
      <c r="I113" s="69">
        <v>9175.1</v>
      </c>
      <c r="J113" s="69">
        <v>1330.4</v>
      </c>
      <c r="K113" s="69">
        <f t="shared" si="13"/>
        <v>1225887.48</v>
      </c>
      <c r="L113" s="70">
        <v>252125</v>
      </c>
      <c r="M113" s="3">
        <f t="shared" si="10"/>
        <v>4.8622210411502227</v>
      </c>
    </row>
    <row r="114" spans="1:13" hidden="1" x14ac:dyDescent="0.25">
      <c r="A114" s="7">
        <v>9</v>
      </c>
      <c r="B114" s="69">
        <v>380.4</v>
      </c>
      <c r="C114" s="69">
        <v>21350.400000000001</v>
      </c>
      <c r="D114" s="69">
        <v>154820.42000000001</v>
      </c>
      <c r="E114" s="69">
        <v>379157.98</v>
      </c>
      <c r="F114" s="69">
        <v>390432.64</v>
      </c>
      <c r="G114" s="69">
        <v>178450.56</v>
      </c>
      <c r="H114" s="69">
        <v>32649.599999999999</v>
      </c>
      <c r="I114" s="69">
        <v>3154.3</v>
      </c>
      <c r="J114" s="69">
        <v>179.5</v>
      </c>
      <c r="K114" s="69">
        <f t="shared" si="13"/>
        <v>1160575.8</v>
      </c>
      <c r="L114" s="70">
        <v>238715</v>
      </c>
      <c r="M114" s="3">
        <f t="shared" si="10"/>
        <v>4.8617631904153491</v>
      </c>
    </row>
    <row r="115" spans="1:13" hidden="1" x14ac:dyDescent="0.25">
      <c r="A115" s="7">
        <v>8</v>
      </c>
      <c r="B115" s="69">
        <v>368.7</v>
      </c>
      <c r="C115" s="69">
        <v>14307.7</v>
      </c>
      <c r="D115" s="69">
        <v>100694.39999999999</v>
      </c>
      <c r="E115" s="69">
        <v>314463.68</v>
      </c>
      <c r="F115" s="69">
        <v>318450.18</v>
      </c>
      <c r="G115" s="69">
        <v>126410.17</v>
      </c>
      <c r="H115" s="69">
        <v>18166</v>
      </c>
      <c r="I115" s="69">
        <v>1094.2</v>
      </c>
      <c r="J115" s="69">
        <v>18.899999999999999</v>
      </c>
      <c r="K115" s="69">
        <f t="shared" si="13"/>
        <v>893973.92999999993</v>
      </c>
      <c r="L115" s="70">
        <v>183551</v>
      </c>
      <c r="M115" s="3">
        <f t="shared" si="10"/>
        <v>4.8704388970912715</v>
      </c>
    </row>
    <row r="116" spans="1:13" hidden="1" x14ac:dyDescent="0.25">
      <c r="A116" s="7">
        <v>7</v>
      </c>
      <c r="B116" s="69">
        <v>247.3</v>
      </c>
      <c r="C116" s="69">
        <v>11277</v>
      </c>
      <c r="D116" s="69">
        <v>87329.16</v>
      </c>
      <c r="E116" s="69">
        <v>307056.21999999997</v>
      </c>
      <c r="F116" s="69">
        <v>332993.36</v>
      </c>
      <c r="G116" s="69">
        <v>131595.24</v>
      </c>
      <c r="H116" s="69">
        <v>20888.900000000001</v>
      </c>
      <c r="I116" s="69">
        <v>2405.1</v>
      </c>
      <c r="J116" s="69">
        <v>254</v>
      </c>
      <c r="K116" s="69">
        <f t="shared" si="13"/>
        <v>894046.28</v>
      </c>
      <c r="L116" s="70">
        <v>180721</v>
      </c>
      <c r="M116" s="3">
        <f t="shared" si="10"/>
        <v>4.9471078623956268</v>
      </c>
    </row>
    <row r="117" spans="1:13" hidden="1" x14ac:dyDescent="0.25">
      <c r="A117" s="7">
        <v>6</v>
      </c>
      <c r="B117" s="69">
        <v>1995</v>
      </c>
      <c r="C117" s="69">
        <v>39718.6</v>
      </c>
      <c r="D117" s="69">
        <v>124660.89</v>
      </c>
      <c r="E117" s="69">
        <v>295287.77</v>
      </c>
      <c r="F117" s="69">
        <v>325475.96000000002</v>
      </c>
      <c r="G117" s="69">
        <v>159230.18</v>
      </c>
      <c r="H117" s="69">
        <v>35402.800000000003</v>
      </c>
      <c r="I117" s="69">
        <v>5009.5</v>
      </c>
      <c r="J117" s="69">
        <v>903.9</v>
      </c>
      <c r="K117" s="69">
        <f t="shared" si="13"/>
        <v>987684.6</v>
      </c>
      <c r="L117" s="70">
        <v>205685</v>
      </c>
      <c r="M117" s="3">
        <f t="shared" si="10"/>
        <v>4.8019281911661036</v>
      </c>
    </row>
    <row r="118" spans="1:13" hidden="1" x14ac:dyDescent="0.25">
      <c r="A118" s="7">
        <v>5</v>
      </c>
      <c r="B118" s="69">
        <v>835.1</v>
      </c>
      <c r="C118" s="69">
        <v>10880</v>
      </c>
      <c r="D118" s="69">
        <v>76753.86</v>
      </c>
      <c r="E118" s="69">
        <v>243511.48</v>
      </c>
      <c r="F118" s="69">
        <v>313536.71000000002</v>
      </c>
      <c r="G118" s="69">
        <v>169537.47</v>
      </c>
      <c r="H118" s="69">
        <v>39646.300000000003</v>
      </c>
      <c r="I118" s="69">
        <v>6737.9</v>
      </c>
      <c r="J118" s="69">
        <v>1117.4000000000001</v>
      </c>
      <c r="K118" s="69">
        <f t="shared" si="13"/>
        <v>862556.22000000009</v>
      </c>
      <c r="L118" s="70">
        <v>169452</v>
      </c>
      <c r="M118" s="3">
        <f t="shared" si="10"/>
        <v>5.0902687486721909</v>
      </c>
    </row>
    <row r="119" spans="1:13" hidden="1" x14ac:dyDescent="0.25">
      <c r="A119" s="7">
        <v>4</v>
      </c>
      <c r="B119" s="69">
        <v>699.9</v>
      </c>
      <c r="C119" s="69">
        <v>13084.4</v>
      </c>
      <c r="D119" s="69">
        <v>79291.14</v>
      </c>
      <c r="E119" s="69">
        <v>261432.63</v>
      </c>
      <c r="F119" s="69">
        <v>347191.43</v>
      </c>
      <c r="G119" s="69">
        <v>181429.34</v>
      </c>
      <c r="H119" s="69">
        <v>42782.6</v>
      </c>
      <c r="I119" s="69">
        <v>7982.9</v>
      </c>
      <c r="J119" s="69">
        <v>1834.6</v>
      </c>
      <c r="K119" s="69">
        <f t="shared" si="13"/>
        <v>935728.94</v>
      </c>
      <c r="L119" s="70">
        <v>183821</v>
      </c>
      <c r="M119" s="3">
        <f t="shared" si="10"/>
        <v>5.0904354779921768</v>
      </c>
    </row>
    <row r="120" spans="1:13" hidden="1" x14ac:dyDescent="0.25">
      <c r="A120" s="7">
        <v>3</v>
      </c>
      <c r="B120" s="69">
        <v>551.70000000000005</v>
      </c>
      <c r="C120" s="69">
        <v>9563.7999999999993</v>
      </c>
      <c r="D120" s="69">
        <v>60643.42</v>
      </c>
      <c r="E120" s="69">
        <v>190652.67</v>
      </c>
      <c r="F120" s="69">
        <v>230851.97</v>
      </c>
      <c r="G120" s="69">
        <v>108453.44</v>
      </c>
      <c r="H120" s="69">
        <v>23663.4</v>
      </c>
      <c r="I120" s="69">
        <v>4558.5</v>
      </c>
      <c r="J120" s="69">
        <v>740.1</v>
      </c>
      <c r="K120" s="69">
        <f t="shared" si="13"/>
        <v>629679</v>
      </c>
      <c r="L120" s="70">
        <v>126058</v>
      </c>
      <c r="M120" s="3">
        <f t="shared" si="10"/>
        <v>4.9951530247981086</v>
      </c>
    </row>
    <row r="121" spans="1:13" hidden="1" x14ac:dyDescent="0.25">
      <c r="A121" s="7">
        <v>2</v>
      </c>
      <c r="B121" s="69">
        <v>839.2</v>
      </c>
      <c r="C121" s="69">
        <v>16413.099999999999</v>
      </c>
      <c r="D121" s="69">
        <v>101140.9</v>
      </c>
      <c r="E121" s="69">
        <v>239571.77</v>
      </c>
      <c r="F121" s="69">
        <v>219240.44</v>
      </c>
      <c r="G121" s="69">
        <v>100380.39</v>
      </c>
      <c r="H121" s="69">
        <v>25650.199999999997</v>
      </c>
      <c r="I121" s="69">
        <v>4782.5</v>
      </c>
      <c r="J121" s="69">
        <v>639.4</v>
      </c>
      <c r="K121" s="69">
        <f>SUM(B121:J121)</f>
        <v>708657.89999999991</v>
      </c>
      <c r="L121" s="70">
        <v>148194</v>
      </c>
      <c r="M121" s="3">
        <f t="shared" si="10"/>
        <v>4.7819608081298828</v>
      </c>
    </row>
    <row r="122" spans="1:13" hidden="1" x14ac:dyDescent="0.25">
      <c r="A122" s="7">
        <v>1</v>
      </c>
      <c r="B122" s="71">
        <v>0</v>
      </c>
      <c r="C122" s="71">
        <v>0</v>
      </c>
      <c r="D122" s="71">
        <v>0</v>
      </c>
      <c r="E122" s="71">
        <v>0</v>
      </c>
      <c r="F122" s="71">
        <v>0</v>
      </c>
      <c r="G122" s="71">
        <v>0</v>
      </c>
      <c r="H122" s="71">
        <v>0</v>
      </c>
      <c r="I122" s="71">
        <v>0</v>
      </c>
      <c r="J122" s="71">
        <v>0</v>
      </c>
      <c r="K122" s="71">
        <f>SUM(B122:J122)</f>
        <v>0</v>
      </c>
      <c r="L122" s="71">
        <v>0</v>
      </c>
      <c r="M122" s="51">
        <f t="shared" si="10"/>
        <v>0</v>
      </c>
    </row>
    <row r="123" spans="1:13" x14ac:dyDescent="0.25">
      <c r="A123" s="8" t="s">
        <v>42</v>
      </c>
      <c r="B123" s="69">
        <f t="shared" ref="B123:J123" si="15">SUM(B110:B122)</f>
        <v>8091.19</v>
      </c>
      <c r="C123" s="69">
        <f t="shared" si="15"/>
        <v>218112.61999999997</v>
      </c>
      <c r="D123" s="69">
        <f t="shared" si="15"/>
        <v>1295441.9199999999</v>
      </c>
      <c r="E123" s="69">
        <f t="shared" si="15"/>
        <v>3562315.0399999996</v>
      </c>
      <c r="F123" s="69">
        <f t="shared" si="15"/>
        <v>3963384.8300000005</v>
      </c>
      <c r="G123" s="69">
        <f t="shared" si="15"/>
        <v>2054426.7499999998</v>
      </c>
      <c r="H123" s="69">
        <f t="shared" si="15"/>
        <v>554647.87999999989</v>
      </c>
      <c r="I123" s="69">
        <f t="shared" si="15"/>
        <v>135623.58000000002</v>
      </c>
      <c r="J123" s="69">
        <f t="shared" si="15"/>
        <v>24433.800000000003</v>
      </c>
      <c r="K123" s="69">
        <f t="shared" si="13"/>
        <v>11816477.610000001</v>
      </c>
      <c r="L123" s="70">
        <f>SUM(L110:L122)</f>
        <v>2371695</v>
      </c>
      <c r="M123" s="69">
        <f>IFERROR((K123/L123),0)</f>
        <v>4.9822922466843336</v>
      </c>
    </row>
    <row r="124" spans="1:13" x14ac:dyDescent="0.25">
      <c r="A124" s="8" t="s">
        <v>46</v>
      </c>
      <c r="B124" s="13">
        <v>44350.159999999996</v>
      </c>
      <c r="C124" s="13">
        <v>928899.65</v>
      </c>
      <c r="D124" s="13">
        <v>5188544.0599999996</v>
      </c>
      <c r="E124" s="13">
        <v>14860617.17</v>
      </c>
      <c r="F124" s="13">
        <v>19486508.699999999</v>
      </c>
      <c r="G124" s="13">
        <v>14149416.84</v>
      </c>
      <c r="H124" s="13">
        <v>6972309.3899999997</v>
      </c>
      <c r="I124" s="13">
        <v>3185181.3700000006</v>
      </c>
      <c r="J124" s="13">
        <v>1273692.9500000002</v>
      </c>
      <c r="K124" s="13">
        <v>66089520.289999999</v>
      </c>
      <c r="L124" s="12">
        <v>12276317</v>
      </c>
      <c r="M124" s="13">
        <v>5.3834973705876115</v>
      </c>
    </row>
    <row r="125" spans="1:13" ht="15.75" thickBot="1" x14ac:dyDescent="0.3">
      <c r="A125" s="52"/>
      <c r="B125" s="53"/>
      <c r="C125" s="53"/>
      <c r="D125" s="53"/>
      <c r="E125" s="53"/>
      <c r="F125" s="53"/>
      <c r="G125" s="53"/>
      <c r="H125" s="53"/>
      <c r="I125" s="53"/>
      <c r="J125" s="53"/>
      <c r="K125" s="54"/>
      <c r="L125" s="53"/>
      <c r="M125" s="55"/>
    </row>
    <row r="126" spans="1:13" ht="15.75" thickBot="1" x14ac:dyDescent="0.3">
      <c r="A126" s="212" t="s">
        <v>28</v>
      </c>
      <c r="B126" s="213"/>
      <c r="C126" s="213"/>
      <c r="D126" s="213"/>
      <c r="E126" s="213"/>
      <c r="F126" s="213"/>
      <c r="G126" s="213"/>
      <c r="H126" s="213"/>
      <c r="I126" s="213"/>
      <c r="J126" s="213"/>
      <c r="K126" s="213"/>
      <c r="L126" s="213"/>
      <c r="M126" s="214"/>
    </row>
    <row r="127" spans="1:13" ht="15.75" thickBot="1" x14ac:dyDescent="0.3">
      <c r="A127" s="37" t="s">
        <v>14</v>
      </c>
      <c r="B127" s="34" t="s">
        <v>29</v>
      </c>
      <c r="C127" s="35" t="s">
        <v>30</v>
      </c>
      <c r="D127" s="35" t="s">
        <v>31</v>
      </c>
      <c r="E127" s="35" t="s">
        <v>32</v>
      </c>
      <c r="F127" s="35" t="s">
        <v>33</v>
      </c>
      <c r="G127" s="35" t="s">
        <v>34</v>
      </c>
      <c r="H127" s="35" t="s">
        <v>35</v>
      </c>
      <c r="I127" s="35" t="s">
        <v>36</v>
      </c>
      <c r="J127" s="35" t="s">
        <v>37</v>
      </c>
      <c r="K127" s="36" t="s">
        <v>38</v>
      </c>
      <c r="L127" s="35" t="s">
        <v>25</v>
      </c>
      <c r="M127" s="33" t="s">
        <v>39</v>
      </c>
    </row>
    <row r="128" spans="1:13" x14ac:dyDescent="0.25">
      <c r="A128" s="59" t="s">
        <v>11</v>
      </c>
      <c r="B128" s="39">
        <f>'2014'!B18</f>
        <v>19028.829999999998</v>
      </c>
      <c r="C128" s="39">
        <f>'2014'!C18</f>
        <v>320498.11</v>
      </c>
      <c r="D128" s="39">
        <f>'2014'!D18</f>
        <v>1678055.3800000001</v>
      </c>
      <c r="E128" s="39">
        <f>'2014'!E18</f>
        <v>4483407.78</v>
      </c>
      <c r="F128" s="39">
        <f>'2014'!F18</f>
        <v>6510668.2800000003</v>
      </c>
      <c r="G128" s="39">
        <f>'2014'!G18</f>
        <v>5068323.6099999994</v>
      </c>
      <c r="H128" s="39">
        <f>'2014'!H18</f>
        <v>2478605.67</v>
      </c>
      <c r="I128" s="39">
        <f>'2014'!I18</f>
        <v>1144079.98</v>
      </c>
      <c r="J128" s="39">
        <f>'2014'!J18</f>
        <v>386989.05999999994</v>
      </c>
      <c r="K128" s="39">
        <f>'2014'!K18</f>
        <v>22089656.700000003</v>
      </c>
      <c r="L128" s="56">
        <f>'2014'!L18</f>
        <v>4079519</v>
      </c>
      <c r="M128" s="43">
        <f>'2014'!M18</f>
        <v>5.4147699030204306</v>
      </c>
    </row>
    <row r="129" spans="1:15" x14ac:dyDescent="0.25">
      <c r="A129" s="25" t="s">
        <v>17</v>
      </c>
      <c r="B129" s="3">
        <f>'2014'!B32</f>
        <v>13326.979999999998</v>
      </c>
      <c r="C129" s="3">
        <f>'2014'!C32</f>
        <v>172903.47</v>
      </c>
      <c r="D129" s="3">
        <f>'2014'!D32</f>
        <v>1231343.58</v>
      </c>
      <c r="E129" s="3">
        <f>'2014'!E32</f>
        <v>3958174.3000000003</v>
      </c>
      <c r="F129" s="3">
        <f>'2014'!F32</f>
        <v>5819199.4899999993</v>
      </c>
      <c r="G129" s="3">
        <f>'2014'!G32</f>
        <v>4106862.42</v>
      </c>
      <c r="H129" s="3">
        <f>'2014'!H32</f>
        <v>1422495.49</v>
      </c>
      <c r="I129" s="3">
        <f>'2014'!I32</f>
        <v>405832.29</v>
      </c>
      <c r="J129" s="3">
        <f>'2014'!J32</f>
        <v>53169.7</v>
      </c>
      <c r="K129" s="3">
        <f>'2014'!K32</f>
        <v>17183307.719999999</v>
      </c>
      <c r="L129" s="10">
        <f>'2014'!L32</f>
        <v>3246385</v>
      </c>
      <c r="M129" s="44">
        <f>'2014'!M32</f>
        <v>5.2930591165249963</v>
      </c>
      <c r="O129" s="66"/>
    </row>
    <row r="130" spans="1:15" x14ac:dyDescent="0.25">
      <c r="A130" s="25" t="s">
        <v>10</v>
      </c>
      <c r="B130" s="3">
        <f>'2014'!B46</f>
        <v>17556.129999999997</v>
      </c>
      <c r="C130" s="3">
        <f>'2014'!C46</f>
        <v>327334.64999999997</v>
      </c>
      <c r="D130" s="3">
        <f>'2014'!D46</f>
        <v>2026835.1199999999</v>
      </c>
      <c r="E130" s="3">
        <f>'2014'!E46</f>
        <v>4689820.63</v>
      </c>
      <c r="F130" s="3">
        <f>'2014'!F46</f>
        <v>4678752.09</v>
      </c>
      <c r="G130" s="3">
        <f>'2014'!G46</f>
        <v>3255485.4099999997</v>
      </c>
      <c r="H130" s="3">
        <f>'2014'!H46</f>
        <v>1407884.1099999999</v>
      </c>
      <c r="I130" s="3">
        <f>'2014'!I46</f>
        <v>455463.95999999996</v>
      </c>
      <c r="J130" s="3">
        <f>'2014'!J46</f>
        <v>106148.33</v>
      </c>
      <c r="K130" s="3">
        <f>'2014'!K46</f>
        <v>16965280.429999996</v>
      </c>
      <c r="L130" s="10">
        <f>'2014'!L46</f>
        <v>3421059</v>
      </c>
      <c r="M130" s="44">
        <f>'2014'!M46</f>
        <v>4.9590727403415134</v>
      </c>
    </row>
    <row r="131" spans="1:15" ht="15.75" thickBot="1" x14ac:dyDescent="0.3">
      <c r="A131" s="29" t="s">
        <v>9</v>
      </c>
      <c r="B131" s="42">
        <f>'2014'!B60</f>
        <v>10252.310000000003</v>
      </c>
      <c r="C131" s="42">
        <f>'2014'!C60</f>
        <v>155682.96000000002</v>
      </c>
      <c r="D131" s="42">
        <f>'2014'!D60</f>
        <v>1084900.0999999999</v>
      </c>
      <c r="E131" s="42">
        <f>'2014'!E60</f>
        <v>3244363.81</v>
      </c>
      <c r="F131" s="42">
        <f>'2014'!F60</f>
        <v>4349667.0999999996</v>
      </c>
      <c r="G131" s="42">
        <f>'2014'!G60</f>
        <v>3411238.54</v>
      </c>
      <c r="H131" s="42">
        <f>'2014'!H60</f>
        <v>1598761.47</v>
      </c>
      <c r="I131" s="42">
        <f>'2014'!I60</f>
        <v>678986.40999999992</v>
      </c>
      <c r="J131" s="42">
        <f>'2014'!J60</f>
        <v>121327.72999999998</v>
      </c>
      <c r="K131" s="42">
        <f>'2014'!K60</f>
        <v>14655180.430000002</v>
      </c>
      <c r="L131" s="57">
        <f>'2014'!L60</f>
        <v>2709979</v>
      </c>
      <c r="M131" s="45">
        <f>'2014'!M60</f>
        <v>5.4078575627338816</v>
      </c>
    </row>
    <row r="132" spans="1:15" x14ac:dyDescent="0.25">
      <c r="A132" s="8" t="s">
        <v>47</v>
      </c>
      <c r="B132" s="13">
        <f>SUM(B128:B131)</f>
        <v>60164.25</v>
      </c>
      <c r="C132" s="13">
        <f t="shared" ref="C132:L132" si="16">SUM(C128:C131)</f>
        <v>976419.19</v>
      </c>
      <c r="D132" s="13">
        <f t="shared" si="16"/>
        <v>6021134.1799999997</v>
      </c>
      <c r="E132" s="13">
        <f t="shared" si="16"/>
        <v>16375766.520000001</v>
      </c>
      <c r="F132" s="13">
        <f t="shared" si="16"/>
        <v>21358286.960000001</v>
      </c>
      <c r="G132" s="13">
        <f t="shared" si="16"/>
        <v>15841909.98</v>
      </c>
      <c r="H132" s="13">
        <f t="shared" si="16"/>
        <v>6907746.7399999993</v>
      </c>
      <c r="I132" s="13">
        <f t="shared" si="16"/>
        <v>2684362.6399999997</v>
      </c>
      <c r="J132" s="13">
        <f t="shared" si="16"/>
        <v>667634.81999999995</v>
      </c>
      <c r="K132" s="13">
        <f t="shared" si="16"/>
        <v>70893425.280000001</v>
      </c>
      <c r="L132" s="13">
        <f t="shared" si="16"/>
        <v>13456942</v>
      </c>
      <c r="M132" s="13">
        <f>K132/L132</f>
        <v>5.2681675584244925</v>
      </c>
    </row>
    <row r="133" spans="1:15" ht="15.75" thickBot="1" x14ac:dyDescent="0.3">
      <c r="A133" s="58"/>
      <c r="B133" s="60"/>
      <c r="C133" s="60"/>
      <c r="D133" s="60"/>
      <c r="E133" s="60"/>
      <c r="F133" s="60"/>
      <c r="G133" s="60"/>
      <c r="H133" s="60"/>
      <c r="I133" s="60"/>
      <c r="J133" s="60"/>
      <c r="K133" s="60"/>
      <c r="L133" s="61"/>
      <c r="M133" s="62"/>
    </row>
    <row r="134" spans="1:15" ht="15.75" thickBot="1" x14ac:dyDescent="0.3">
      <c r="A134" s="212" t="s">
        <v>40</v>
      </c>
      <c r="B134" s="213"/>
      <c r="C134" s="213"/>
      <c r="D134" s="213"/>
      <c r="E134" s="213"/>
      <c r="F134" s="213"/>
      <c r="G134" s="213"/>
      <c r="H134" s="213"/>
      <c r="I134" s="213"/>
      <c r="J134" s="213"/>
      <c r="K134" s="213"/>
      <c r="L134" s="213"/>
      <c r="M134" s="214"/>
    </row>
    <row r="135" spans="1:15" ht="15.75" thickBot="1" x14ac:dyDescent="0.3">
      <c r="A135" s="37" t="s">
        <v>14</v>
      </c>
      <c r="B135" s="34" t="s">
        <v>29</v>
      </c>
      <c r="C135" s="35" t="s">
        <v>30</v>
      </c>
      <c r="D135" s="35" t="s">
        <v>31</v>
      </c>
      <c r="E135" s="35" t="s">
        <v>32</v>
      </c>
      <c r="F135" s="35" t="s">
        <v>33</v>
      </c>
      <c r="G135" s="35" t="s">
        <v>34</v>
      </c>
      <c r="H135" s="35" t="s">
        <v>35</v>
      </c>
      <c r="I135" s="35" t="s">
        <v>36</v>
      </c>
      <c r="J135" s="35" t="s">
        <v>37</v>
      </c>
      <c r="K135" s="36" t="s">
        <v>38</v>
      </c>
      <c r="L135" s="35" t="s">
        <v>25</v>
      </c>
      <c r="M135" s="33" t="s">
        <v>39</v>
      </c>
    </row>
    <row r="136" spans="1:15" x14ac:dyDescent="0.25">
      <c r="A136" s="38" t="s">
        <v>11</v>
      </c>
      <c r="B136" s="39">
        <f>'2013'!B16</f>
        <v>26588.399999999998</v>
      </c>
      <c r="C136" s="39">
        <f>'2013'!C16</f>
        <v>403317.02</v>
      </c>
      <c r="D136" s="39">
        <f>'2013'!D16</f>
        <v>2225441.44</v>
      </c>
      <c r="E136" s="39">
        <f>'2013'!E16</f>
        <v>5282820.8900000006</v>
      </c>
      <c r="F136" s="39">
        <f>'2013'!F16</f>
        <v>5327067.7299999995</v>
      </c>
      <c r="G136" s="39">
        <f>'2013'!G16</f>
        <v>2596529.5699999998</v>
      </c>
      <c r="H136" s="39">
        <f>'2013'!H16</f>
        <v>788542.91999999981</v>
      </c>
      <c r="I136" s="39">
        <f>'2013'!I16</f>
        <v>229394.30000000002</v>
      </c>
      <c r="J136" s="39">
        <f>'2013'!J16</f>
        <v>9659.27</v>
      </c>
      <c r="K136" s="39">
        <f>'2013'!K16</f>
        <v>16889361.540000003</v>
      </c>
      <c r="L136" s="56">
        <f>'2013'!L16</f>
        <v>3496652</v>
      </c>
      <c r="M136" s="43">
        <f>'2013'!M16</f>
        <v>4.8301522542134601</v>
      </c>
    </row>
    <row r="137" spans="1:15" x14ac:dyDescent="0.25">
      <c r="A137" s="40" t="s">
        <v>17</v>
      </c>
      <c r="B137" s="3">
        <f>'2013'!B30</f>
        <v>17365.489999999998</v>
      </c>
      <c r="C137" s="3">
        <f>'2013'!C30</f>
        <v>160403.38999999998</v>
      </c>
      <c r="D137" s="3">
        <f>'2013'!D30</f>
        <v>1152649.05</v>
      </c>
      <c r="E137" s="3">
        <f>'2013'!E30</f>
        <v>3458903.3000000003</v>
      </c>
      <c r="F137" s="3">
        <f>'2013'!F30</f>
        <v>4874330.580000001</v>
      </c>
      <c r="G137" s="3">
        <f>'2013'!G30</f>
        <v>3017245.63</v>
      </c>
      <c r="H137" s="3">
        <f>'2013'!H30</f>
        <v>1220072.9099999999</v>
      </c>
      <c r="I137" s="3">
        <f>'2013'!I30</f>
        <v>418357.46</v>
      </c>
      <c r="J137" s="3">
        <f>'2013'!J30</f>
        <v>53803.86</v>
      </c>
      <c r="K137" s="3">
        <f>'2013'!K30</f>
        <v>14373131.67</v>
      </c>
      <c r="L137" s="10">
        <f>'2013'!L30</f>
        <v>2753095</v>
      </c>
      <c r="M137" s="44">
        <f>'2013'!M30</f>
        <v>5.2207176541310778</v>
      </c>
    </row>
    <row r="138" spans="1:15" x14ac:dyDescent="0.25">
      <c r="A138" s="40" t="s">
        <v>10</v>
      </c>
      <c r="B138" s="3">
        <f>'2013'!B44</f>
        <v>27412.699999999993</v>
      </c>
      <c r="C138" s="3">
        <f>'2013'!C44</f>
        <v>352412.07999999996</v>
      </c>
      <c r="D138" s="3">
        <f>'2013'!D44</f>
        <v>2240367.29</v>
      </c>
      <c r="E138" s="3">
        <f>'2013'!E44</f>
        <v>3934516.8600000003</v>
      </c>
      <c r="F138" s="3">
        <f>'2013'!F44</f>
        <v>4031259.42</v>
      </c>
      <c r="G138" s="3">
        <f>'2013'!G44</f>
        <v>3096007.7099999995</v>
      </c>
      <c r="H138" s="3">
        <f>'2013'!H44</f>
        <v>1465231.1299999997</v>
      </c>
      <c r="I138" s="3">
        <f>'2013'!I44</f>
        <v>481077.31000000006</v>
      </c>
      <c r="J138" s="3">
        <f>'2013'!J44</f>
        <v>87699.99</v>
      </c>
      <c r="K138" s="3">
        <f>'2013'!K44</f>
        <v>16879382.279999997</v>
      </c>
      <c r="L138" s="10">
        <f>'2013'!L44</f>
        <v>3162331</v>
      </c>
      <c r="M138" s="44">
        <f>'2013'!M44</f>
        <v>5.3376393173263637</v>
      </c>
    </row>
    <row r="139" spans="1:15" ht="15.75" thickBot="1" x14ac:dyDescent="0.3">
      <c r="A139" s="41" t="s">
        <v>9</v>
      </c>
      <c r="B139" s="42">
        <f>'2013'!B58</f>
        <v>21838.599999999995</v>
      </c>
      <c r="C139" s="42">
        <f>'2013'!C58</f>
        <v>334329.71000000008</v>
      </c>
      <c r="D139" s="42">
        <f>'2013'!D58</f>
        <v>1946718.84</v>
      </c>
      <c r="E139" s="42">
        <f>'2013'!E58</f>
        <v>3977350.77</v>
      </c>
      <c r="F139" s="42">
        <f>'2013'!F58</f>
        <v>4018363.12</v>
      </c>
      <c r="G139" s="42">
        <f>'2013'!G58</f>
        <v>2554990.6199999996</v>
      </c>
      <c r="H139" s="42">
        <f>'2013'!H58</f>
        <v>1239387.5700000003</v>
      </c>
      <c r="I139" s="42">
        <f>'2013'!I58</f>
        <v>623928.97</v>
      </c>
      <c r="J139" s="42">
        <f>'2013'!J58</f>
        <v>406769</v>
      </c>
      <c r="K139" s="42">
        <f>'2013'!K58</f>
        <v>15123677.200000001</v>
      </c>
      <c r="L139" s="57">
        <f>'2013'!L58</f>
        <v>3004068</v>
      </c>
      <c r="M139" s="45">
        <f>'2013'!M58</f>
        <v>5.0343990881697751</v>
      </c>
    </row>
    <row r="140" spans="1:15" x14ac:dyDescent="0.25">
      <c r="A140" s="8" t="s">
        <v>48</v>
      </c>
      <c r="B140" s="13">
        <f>SUM(B136:B139)</f>
        <v>93205.189999999988</v>
      </c>
      <c r="C140" s="13">
        <f t="shared" ref="C140:L140" si="17">SUM(C136:C139)</f>
        <v>1250462.2000000002</v>
      </c>
      <c r="D140" s="13">
        <f t="shared" si="17"/>
        <v>7565176.6200000001</v>
      </c>
      <c r="E140" s="13">
        <f t="shared" si="17"/>
        <v>16653591.82</v>
      </c>
      <c r="F140" s="13">
        <f t="shared" si="17"/>
        <v>18251020.850000001</v>
      </c>
      <c r="G140" s="13">
        <f t="shared" si="17"/>
        <v>11264773.529999997</v>
      </c>
      <c r="H140" s="13">
        <f t="shared" si="17"/>
        <v>4713234.5299999993</v>
      </c>
      <c r="I140" s="13">
        <f t="shared" si="17"/>
        <v>1752758.04</v>
      </c>
      <c r="J140" s="13">
        <f t="shared" si="17"/>
        <v>557932.12</v>
      </c>
      <c r="K140" s="13">
        <f t="shared" si="17"/>
        <v>63265552.689999998</v>
      </c>
      <c r="L140" s="13">
        <f t="shared" si="17"/>
        <v>12416146</v>
      </c>
      <c r="M140" s="13">
        <f>K140/L140</f>
        <v>5.0954259630967611</v>
      </c>
    </row>
    <row r="141" spans="1:15" ht="15.75" thickBot="1" x14ac:dyDescent="0.3">
      <c r="A141" s="58"/>
      <c r="B141" s="60"/>
      <c r="C141" s="60"/>
      <c r="D141" s="60"/>
      <c r="E141" s="60"/>
      <c r="F141" s="60"/>
      <c r="G141" s="60"/>
      <c r="H141" s="60"/>
      <c r="I141" s="60"/>
      <c r="J141" s="60"/>
      <c r="K141" s="60"/>
      <c r="L141" s="61"/>
      <c r="M141" s="62"/>
    </row>
    <row r="142" spans="1:15" ht="15.75" thickBot="1" x14ac:dyDescent="0.3">
      <c r="A142" s="212" t="s">
        <v>23</v>
      </c>
      <c r="B142" s="213"/>
      <c r="C142" s="213"/>
      <c r="D142" s="213"/>
      <c r="E142" s="213"/>
      <c r="F142" s="213"/>
      <c r="G142" s="213"/>
      <c r="H142" s="213"/>
      <c r="I142" s="213"/>
      <c r="J142" s="213"/>
      <c r="K142" s="213"/>
      <c r="L142" s="213"/>
      <c r="M142" s="214"/>
    </row>
    <row r="143" spans="1:15" ht="15.75" thickBot="1" x14ac:dyDescent="0.3">
      <c r="A143" s="37" t="s">
        <v>14</v>
      </c>
      <c r="B143" s="34" t="s">
        <v>29</v>
      </c>
      <c r="C143" s="35" t="s">
        <v>30</v>
      </c>
      <c r="D143" s="35" t="s">
        <v>31</v>
      </c>
      <c r="E143" s="35" t="s">
        <v>32</v>
      </c>
      <c r="F143" s="35" t="s">
        <v>33</v>
      </c>
      <c r="G143" s="35" t="s">
        <v>34</v>
      </c>
      <c r="H143" s="35" t="s">
        <v>35</v>
      </c>
      <c r="I143" s="35" t="s">
        <v>36</v>
      </c>
      <c r="J143" s="35" t="s">
        <v>37</v>
      </c>
      <c r="K143" s="36" t="s">
        <v>38</v>
      </c>
      <c r="L143" s="35" t="s">
        <v>25</v>
      </c>
      <c r="M143" s="33" t="s">
        <v>39</v>
      </c>
    </row>
    <row r="144" spans="1:15" x14ac:dyDescent="0.25">
      <c r="A144" s="38" t="s">
        <v>11</v>
      </c>
      <c r="B144" s="46">
        <f>'2012'!B16</f>
        <v>17269.720000000005</v>
      </c>
      <c r="C144" s="46">
        <f>'2012'!C16</f>
        <v>114962.45000000001</v>
      </c>
      <c r="D144" s="46">
        <f>'2012'!D16</f>
        <v>822715.27</v>
      </c>
      <c r="E144" s="46">
        <f>'2012'!E16</f>
        <v>3321950.1210000003</v>
      </c>
      <c r="F144" s="46">
        <f>'2012'!F16</f>
        <v>5345427.6999999993</v>
      </c>
      <c r="G144" s="46">
        <f>'2012'!G16</f>
        <v>4399497.9799999995</v>
      </c>
      <c r="H144" s="46">
        <f>'2012'!H16</f>
        <v>2540446.7300000004</v>
      </c>
      <c r="I144" s="46">
        <f>'2012'!I16</f>
        <v>1197501.5399999998</v>
      </c>
      <c r="J144" s="46">
        <f>'2012'!J16</f>
        <v>673000.67999999993</v>
      </c>
      <c r="K144" s="46">
        <f>'2012'!K16</f>
        <v>18432772.191</v>
      </c>
      <c r="L144" s="48">
        <f>'2012'!L16</f>
        <v>3222670</v>
      </c>
      <c r="M144" s="46">
        <f>'2012'!M16</f>
        <v>5.7197206636112288</v>
      </c>
    </row>
    <row r="145" spans="1:13" x14ac:dyDescent="0.25">
      <c r="A145" s="40" t="s">
        <v>17</v>
      </c>
      <c r="B145" s="9">
        <f>'2012'!B30</f>
        <v>15712.570000000003</v>
      </c>
      <c r="C145" s="9">
        <f>'2012'!C30</f>
        <v>131253.14999999997</v>
      </c>
      <c r="D145" s="9">
        <f>'2012'!D30</f>
        <v>1220408.5999999999</v>
      </c>
      <c r="E145" s="9">
        <f>'2012'!E30</f>
        <v>3527924.4799999995</v>
      </c>
      <c r="F145" s="9">
        <f>'2012'!F30</f>
        <v>4522280.7200000007</v>
      </c>
      <c r="G145" s="9">
        <f>'2012'!G30</f>
        <v>3024399.4499999993</v>
      </c>
      <c r="H145" s="9">
        <f>'2012'!H30</f>
        <v>1394228.8499999999</v>
      </c>
      <c r="I145" s="9">
        <f>'2012'!I30</f>
        <v>495683.83999999997</v>
      </c>
      <c r="J145" s="9">
        <f>'2012'!J30</f>
        <v>186663.99999999994</v>
      </c>
      <c r="K145" s="9">
        <f>'2012'!K30</f>
        <v>14518555.659999998</v>
      </c>
      <c r="L145" s="49">
        <f>'2012'!L30</f>
        <v>2731548</v>
      </c>
      <c r="M145" s="9">
        <f>'2012'!M30</f>
        <v>5.3151383977144091</v>
      </c>
    </row>
    <row r="146" spans="1:13" x14ac:dyDescent="0.25">
      <c r="A146" s="40" t="s">
        <v>10</v>
      </c>
      <c r="B146" s="9">
        <f>'2012'!B44</f>
        <v>63603.389999999992</v>
      </c>
      <c r="C146" s="9">
        <f>'2012'!C44</f>
        <v>527423.79</v>
      </c>
      <c r="D146" s="9">
        <f>'2012'!D44</f>
        <v>2674902.2799999998</v>
      </c>
      <c r="E146" s="9">
        <f>'2012'!E44</f>
        <v>4589519.47</v>
      </c>
      <c r="F146" s="9">
        <f>'2012'!F44</f>
        <v>3527773.51</v>
      </c>
      <c r="G146" s="9">
        <f>'2012'!G44</f>
        <v>1963134.73</v>
      </c>
      <c r="H146" s="9">
        <f>'2012'!H44</f>
        <v>765813.14</v>
      </c>
      <c r="I146" s="9">
        <f>'2012'!I44</f>
        <v>273078.98</v>
      </c>
      <c r="J146" s="9">
        <f>'2012'!J44</f>
        <v>95575.639999999985</v>
      </c>
      <c r="K146" s="9">
        <f>'2012'!K44</f>
        <v>14480824.930000002</v>
      </c>
      <c r="L146" s="49">
        <f>'2012'!L44</f>
        <v>3124179</v>
      </c>
      <c r="M146" s="9">
        <f>'2012'!M44</f>
        <v>4.6350817062658702</v>
      </c>
    </row>
    <row r="147" spans="1:13" ht="15.75" thickBot="1" x14ac:dyDescent="0.3">
      <c r="A147" s="41" t="s">
        <v>9</v>
      </c>
      <c r="B147" s="47">
        <f>'2012'!B58</f>
        <v>60600.400000000009</v>
      </c>
      <c r="C147" s="47">
        <f>'2012'!C58</f>
        <v>495124.86</v>
      </c>
      <c r="D147" s="47">
        <f>'2012'!D58</f>
        <v>2767703.86</v>
      </c>
      <c r="E147" s="47">
        <f>'2012'!E58</f>
        <v>4779132.8999999994</v>
      </c>
      <c r="F147" s="47">
        <f>'2012'!F58</f>
        <v>4142815.1799999992</v>
      </c>
      <c r="G147" s="47">
        <f>'2012'!G58</f>
        <v>2163496.85</v>
      </c>
      <c r="H147" s="47">
        <f>'2012'!H58</f>
        <v>739611.85</v>
      </c>
      <c r="I147" s="47">
        <f>'2012'!I58</f>
        <v>169589.30999999997</v>
      </c>
      <c r="J147" s="47">
        <f>'2012'!J58</f>
        <v>32973.799999999996</v>
      </c>
      <c r="K147" s="47">
        <f>'2012'!K58</f>
        <v>15351049.01</v>
      </c>
      <c r="L147" s="50">
        <f>'2012'!L58</f>
        <v>3312162</v>
      </c>
      <c r="M147" s="47">
        <f>'2012'!M58</f>
        <v>4.6347518660017233</v>
      </c>
    </row>
    <row r="148" spans="1:13" x14ac:dyDescent="0.25">
      <c r="A148" s="8" t="s">
        <v>49</v>
      </c>
      <c r="B148" s="13">
        <f>SUM(B144:B147)</f>
        <v>157186.08000000002</v>
      </c>
      <c r="C148" s="13">
        <f t="shared" ref="C148:L148" si="18">SUM(C144:C147)</f>
        <v>1268764.25</v>
      </c>
      <c r="D148" s="13">
        <f t="shared" si="18"/>
        <v>7485730.0099999998</v>
      </c>
      <c r="E148" s="13">
        <f t="shared" si="18"/>
        <v>16218526.970999997</v>
      </c>
      <c r="F148" s="13">
        <f t="shared" si="18"/>
        <v>17538297.109999999</v>
      </c>
      <c r="G148" s="13">
        <f t="shared" si="18"/>
        <v>11550529.009999998</v>
      </c>
      <c r="H148" s="13">
        <f t="shared" si="18"/>
        <v>5440100.5699999994</v>
      </c>
      <c r="I148" s="13">
        <f t="shared" si="18"/>
        <v>2135853.67</v>
      </c>
      <c r="J148" s="13">
        <f t="shared" si="18"/>
        <v>988214.12</v>
      </c>
      <c r="K148" s="13">
        <f t="shared" si="18"/>
        <v>62783201.790999994</v>
      </c>
      <c r="L148" s="13">
        <f t="shared" si="18"/>
        <v>12390559</v>
      </c>
      <c r="M148" s="13">
        <f>K148/L148</f>
        <v>5.0670193161583743</v>
      </c>
    </row>
    <row r="149" spans="1:13" ht="15.75" thickBot="1" x14ac:dyDescent="0.3">
      <c r="A149" s="58"/>
      <c r="B149" s="63"/>
      <c r="C149" s="63"/>
      <c r="D149" s="63"/>
      <c r="E149" s="63"/>
      <c r="F149" s="63"/>
      <c r="G149" s="63"/>
      <c r="H149" s="63"/>
      <c r="I149" s="63"/>
      <c r="J149" s="63"/>
      <c r="K149" s="63"/>
      <c r="L149" s="64"/>
      <c r="M149" s="63"/>
    </row>
    <row r="150" spans="1:13" ht="15.75" thickBot="1" x14ac:dyDescent="0.3">
      <c r="A150" s="212" t="s">
        <v>24</v>
      </c>
      <c r="B150" s="213"/>
      <c r="C150" s="213"/>
      <c r="D150" s="213"/>
      <c r="E150" s="213"/>
      <c r="F150" s="213"/>
      <c r="G150" s="213"/>
      <c r="H150" s="213"/>
      <c r="I150" s="213"/>
      <c r="J150" s="213"/>
      <c r="K150" s="213"/>
      <c r="L150" s="213"/>
      <c r="M150" s="214"/>
    </row>
    <row r="151" spans="1:13" ht="15.75" thickBot="1" x14ac:dyDescent="0.3">
      <c r="A151" s="37" t="s">
        <v>14</v>
      </c>
      <c r="B151" s="34" t="s">
        <v>29</v>
      </c>
      <c r="C151" s="35" t="s">
        <v>30</v>
      </c>
      <c r="D151" s="35" t="s">
        <v>31</v>
      </c>
      <c r="E151" s="35" t="s">
        <v>32</v>
      </c>
      <c r="F151" s="35" t="s">
        <v>33</v>
      </c>
      <c r="G151" s="35" t="s">
        <v>34</v>
      </c>
      <c r="H151" s="35" t="s">
        <v>35</v>
      </c>
      <c r="I151" s="35" t="s">
        <v>36</v>
      </c>
      <c r="J151" s="35" t="s">
        <v>37</v>
      </c>
      <c r="K151" s="36" t="s">
        <v>38</v>
      </c>
      <c r="L151" s="35" t="s">
        <v>25</v>
      </c>
      <c r="M151" s="33" t="s">
        <v>39</v>
      </c>
    </row>
    <row r="152" spans="1:13" x14ac:dyDescent="0.25">
      <c r="A152" s="38" t="s">
        <v>11</v>
      </c>
      <c r="B152" s="46">
        <f>'2011'!B16</f>
        <v>55908.15</v>
      </c>
      <c r="C152" s="46">
        <f>'2011'!C16</f>
        <v>299912.87</v>
      </c>
      <c r="D152" s="46">
        <f>'2011'!D16</f>
        <v>2071629.3830000004</v>
      </c>
      <c r="E152" s="46">
        <f>'2011'!E16</f>
        <v>4515341.96</v>
      </c>
      <c r="F152" s="46">
        <f>'2011'!F16</f>
        <v>4612947.7700000005</v>
      </c>
      <c r="G152" s="46">
        <f>'2011'!G16</f>
        <v>2408920.75</v>
      </c>
      <c r="H152" s="46">
        <f>'2011'!H16</f>
        <v>982706.18</v>
      </c>
      <c r="I152" s="46">
        <f>'2011'!I16</f>
        <v>408126.72000000003</v>
      </c>
      <c r="J152" s="46">
        <f>'2011'!J16</f>
        <v>8171.9600000000009</v>
      </c>
      <c r="K152" s="46">
        <f>'2011'!K16</f>
        <v>15363665.743000003</v>
      </c>
      <c r="L152" s="48">
        <f>'2011'!L16</f>
        <v>3122775</v>
      </c>
      <c r="M152" s="46">
        <f>'2011'!M16</f>
        <v>4.9198759894644999</v>
      </c>
    </row>
    <row r="153" spans="1:13" x14ac:dyDescent="0.25">
      <c r="A153" s="40" t="s">
        <v>17</v>
      </c>
      <c r="B153" s="9">
        <f>'2011'!B30</f>
        <v>32080.699999999997</v>
      </c>
      <c r="C153" s="9">
        <f>'2011'!C30</f>
        <v>236212.99999999997</v>
      </c>
      <c r="D153" s="9">
        <f>'2011'!D30</f>
        <v>1816443.18</v>
      </c>
      <c r="E153" s="9">
        <f>'2011'!E30</f>
        <v>3602199.7499999995</v>
      </c>
      <c r="F153" s="9">
        <f>'2011'!F30</f>
        <v>3281103.2</v>
      </c>
      <c r="G153" s="9">
        <f>'2011'!G30</f>
        <v>1734993.1600000001</v>
      </c>
      <c r="H153" s="9">
        <f>'2011'!H30</f>
        <v>660777.41999999993</v>
      </c>
      <c r="I153" s="9">
        <f>'2011'!I30</f>
        <v>181616.19999999998</v>
      </c>
      <c r="J153" s="9">
        <f>'2011'!J30</f>
        <v>15845.3</v>
      </c>
      <c r="K153" s="9">
        <f>'2011'!K30</f>
        <v>11561271.909999998</v>
      </c>
      <c r="L153" s="49">
        <f>'2011'!L30</f>
        <v>2392019</v>
      </c>
      <c r="M153" s="9">
        <f>'2011'!M30</f>
        <v>4.833269263329429</v>
      </c>
    </row>
    <row r="154" spans="1:13" x14ac:dyDescent="0.25">
      <c r="A154" s="40" t="s">
        <v>10</v>
      </c>
      <c r="B154" s="9">
        <f>'2011'!B44</f>
        <v>77691.300000000017</v>
      </c>
      <c r="C154" s="9">
        <f>'2011'!C44</f>
        <v>601947.10000000009</v>
      </c>
      <c r="D154" s="9">
        <f>'2011'!D44</f>
        <v>2644306.7999999998</v>
      </c>
      <c r="E154" s="9">
        <f>'2011'!E44</f>
        <v>3357631.8000000007</v>
      </c>
      <c r="F154" s="9">
        <f>'2011'!F44</f>
        <v>2650898.08</v>
      </c>
      <c r="G154" s="9">
        <f>'2011'!G44</f>
        <v>1969505.2000000002</v>
      </c>
      <c r="H154" s="9">
        <f>'2011'!H44</f>
        <v>979287.59999999986</v>
      </c>
      <c r="I154" s="9">
        <f>'2011'!I44</f>
        <v>382939.00000000006</v>
      </c>
      <c r="J154" s="9">
        <f>'2011'!J44</f>
        <v>42521.099999999991</v>
      </c>
      <c r="K154" s="9">
        <f>'2011'!K44</f>
        <v>12706727.98</v>
      </c>
      <c r="L154" s="49">
        <f>'2011'!L44</f>
        <v>2741906</v>
      </c>
      <c r="M154" s="9">
        <f>'2011'!M44</f>
        <v>4.6342682717788284</v>
      </c>
    </row>
    <row r="155" spans="1:13" ht="15.75" thickBot="1" x14ac:dyDescent="0.3">
      <c r="A155" s="41" t="s">
        <v>9</v>
      </c>
      <c r="B155" s="47">
        <f>'2011'!B58</f>
        <v>59952.4</v>
      </c>
      <c r="C155" s="47">
        <f>'2011'!C58</f>
        <v>290504.5</v>
      </c>
      <c r="D155" s="47">
        <f>'2011'!D58</f>
        <v>1867482.86</v>
      </c>
      <c r="E155" s="47">
        <f>'2011'!E58</f>
        <v>3010852.4500000007</v>
      </c>
      <c r="F155" s="47">
        <f>'2011'!F58</f>
        <v>2630740.34</v>
      </c>
      <c r="G155" s="47">
        <f>'2011'!G58</f>
        <v>1501350.54</v>
      </c>
      <c r="H155" s="47">
        <f>'2011'!H58</f>
        <v>613205.07999999996</v>
      </c>
      <c r="I155" s="47">
        <f>'2011'!I58</f>
        <v>244107.19999999998</v>
      </c>
      <c r="J155" s="47">
        <f>'2011'!J58</f>
        <v>123441.09999999999</v>
      </c>
      <c r="K155" s="47">
        <f>'2011'!K58</f>
        <v>10341636.469999999</v>
      </c>
      <c r="L155" s="50">
        <f>'2011'!L58</f>
        <v>2116991</v>
      </c>
      <c r="M155" s="47">
        <f>'2011'!M58</f>
        <v>4.8850639752365499</v>
      </c>
    </row>
    <row r="156" spans="1:13" x14ac:dyDescent="0.25">
      <c r="A156" s="8" t="s">
        <v>50</v>
      </c>
      <c r="B156" s="13">
        <f>SUM(B152:B155)</f>
        <v>225632.55000000002</v>
      </c>
      <c r="C156" s="13">
        <f t="shared" ref="C156:L156" si="19">SUM(C152:C155)</f>
        <v>1428577.4700000002</v>
      </c>
      <c r="D156" s="13">
        <f t="shared" si="19"/>
        <v>8399862.2229999993</v>
      </c>
      <c r="E156" s="13">
        <f t="shared" si="19"/>
        <v>14486025.960000001</v>
      </c>
      <c r="F156" s="13">
        <f t="shared" si="19"/>
        <v>13175689.390000001</v>
      </c>
      <c r="G156" s="13">
        <f t="shared" si="19"/>
        <v>7614769.6500000004</v>
      </c>
      <c r="H156" s="13">
        <f t="shared" si="19"/>
        <v>3235976.2800000003</v>
      </c>
      <c r="I156" s="13">
        <f t="shared" si="19"/>
        <v>1216789.1200000001</v>
      </c>
      <c r="J156" s="13">
        <f t="shared" si="19"/>
        <v>189979.45999999996</v>
      </c>
      <c r="K156" s="13">
        <f t="shared" si="19"/>
        <v>49973302.103</v>
      </c>
      <c r="L156" s="13">
        <f t="shared" si="19"/>
        <v>10373691</v>
      </c>
      <c r="M156" s="13">
        <f>K156/L156</f>
        <v>4.8173116109781944</v>
      </c>
    </row>
    <row r="157" spans="1:13" x14ac:dyDescent="0.25">
      <c r="A157" s="65"/>
      <c r="B157" s="65"/>
      <c r="C157" s="65"/>
      <c r="D157" s="65"/>
      <c r="E157" s="65"/>
      <c r="F157" s="65"/>
      <c r="G157" s="65"/>
      <c r="H157" s="65"/>
      <c r="I157" s="65"/>
      <c r="J157" s="65"/>
      <c r="K157" s="55"/>
      <c r="L157" s="65"/>
      <c r="M157" s="65"/>
    </row>
  </sheetData>
  <mergeCells count="8">
    <mergeCell ref="A150:M150"/>
    <mergeCell ref="A1:M1"/>
    <mergeCell ref="A2:M2"/>
    <mergeCell ref="A65:M65"/>
    <mergeCell ref="A126:M126"/>
    <mergeCell ref="A134:M134"/>
    <mergeCell ref="A142:M142"/>
    <mergeCell ref="A4:M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14</vt:i4>
      </vt:variant>
    </vt:vector>
  </HeadingPairs>
  <TitlesOfParts>
    <vt:vector size="14" baseType="lpstr">
      <vt:lpstr>2024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Jákup Heinesen</dc:creator>
  <cp:lastModifiedBy>Mikkjal Mohr Joensen</cp:lastModifiedBy>
  <cp:lastPrinted>2018-07-10T08:44:56Z</cp:lastPrinted>
  <dcterms:created xsi:type="dcterms:W3CDTF">2014-09-23T07:14:37Z</dcterms:created>
  <dcterms:modified xsi:type="dcterms:W3CDTF">2024-10-18T08:44:35Z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et Reports Function Literals">
    <vt:lpwstr>\	;	;	{	}	[@[{0}]]	1030	1030</vt:lpwstr>
  </property>
</Properties>
</file>